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azb89\Desktop\Till hemsidan\"/>
    </mc:Choice>
  </mc:AlternateContent>
  <xr:revisionPtr revIDLastSave="0" documentId="13_ncr:1_{499DE2D0-701E-417A-97A2-0EC49AE5CC39}" xr6:coauthVersionLast="45" xr6:coauthVersionMax="45" xr10:uidLastSave="{00000000-0000-0000-0000-000000000000}"/>
  <bookViews>
    <workbookView xWindow="-120" yWindow="-120" windowWidth="29040" windowHeight="15840" tabRatio="849" firstSheet="1" activeTab="1" xr2:uid="{00000000-000D-0000-FFFF-FFFF00000000}"/>
  </bookViews>
  <sheets>
    <sheet name="SNVeryHiddenParameterSheet" sheetId="142" state="veryHidden" r:id="rId1"/>
    <sheet name="Income statement" sheetId="1" r:id="rId2"/>
    <sheet name="Comprehensive income" sheetId="145" r:id="rId3"/>
    <sheet name="Balance sheet" sheetId="144" r:id="rId4"/>
    <sheet name="Cash flow statement" sheetId="143" r:id="rId5"/>
    <sheet name="Changes in equity" sheetId="146" r:id="rId6"/>
  </sheets>
  <definedNames>
    <definedName name="autofit_1" localSheetId="3">'Balance sheet'!$A:$A</definedName>
    <definedName name="autofit_1" localSheetId="4">'Cash flow statement'!$A:$A</definedName>
    <definedName name="autofit_1" localSheetId="5">'Changes in equity'!$A:$A</definedName>
    <definedName name="autofit_1" localSheetId="2">'Comprehensive income'!$A:$A</definedName>
    <definedName name="autofit_1">'Income statement'!$A:$A</definedName>
    <definedName name="autofit_2" localSheetId="3">'Balance sheet'!#REF!</definedName>
    <definedName name="autofit_2" localSheetId="4">'Cash flow statement'!#REF!</definedName>
    <definedName name="autofit_2" localSheetId="5">'Changes in equity'!#REF!</definedName>
    <definedName name="autofit_2" localSheetId="2">'Comprehensive income'!#REF!</definedName>
    <definedName name="autofit_2">'Income statement'!#REF!</definedName>
    <definedName name="autofit_3" localSheetId="3">'Balance sheet'!#REF!</definedName>
    <definedName name="autofit_3" localSheetId="4">'Cash flow statement'!#REF!</definedName>
    <definedName name="autofit_3" localSheetId="5">'Changes in equity'!#REF!</definedName>
    <definedName name="autofit_3" localSheetId="2">'Comprehensive income'!#REF!</definedName>
    <definedName name="autofit_3">'Income statement'!#REF!</definedName>
    <definedName name="column_name_1">'Changes in equity'!$C$4</definedName>
    <definedName name="column_name_2">'Changes in equity'!$D$4</definedName>
    <definedName name="column_name_3">'Changes in equity'!$E$4</definedName>
    <definedName name="column_name_4">'Changes in equity'!$F$4</definedName>
    <definedName name="column_name_5">'Changes in equity'!$G$4</definedName>
    <definedName name="column_name_6">'Changes in equity'!$H$4</definedName>
    <definedName name="column_name_7">'Changes in equity'!$J$3</definedName>
    <definedName name="column_name_8">'Changes in equity'!$L$3</definedName>
    <definedName name="lar_evenheader_1" localSheetId="3">'Balance sheet'!$A$4</definedName>
    <definedName name="lar_evenheader_1" localSheetId="4">'Cash flow statement'!$A$4</definedName>
    <definedName name="lar_evenheader_1" localSheetId="5">'Changes in equity'!$C$3:$H$3</definedName>
    <definedName name="lar_evenheader_1" localSheetId="2">'Comprehensive income'!$A$4</definedName>
    <definedName name="lar_evenheader_1">'Income statement'!$A$4</definedName>
    <definedName name="lar_evenheader_10" localSheetId="3">'Balance sheet'!#REF!</definedName>
    <definedName name="lar_evenheader_10" localSheetId="5">'Changes in equity'!#REF!</definedName>
    <definedName name="lar_evenheader_10">'Cash flow statement'!#REF!</definedName>
    <definedName name="lar_evenheader_11" localSheetId="3">'Balance sheet'!#REF!</definedName>
    <definedName name="lar_evenheader_11" localSheetId="5">'Changes in equity'!#REF!</definedName>
    <definedName name="lar_evenheader_11">'Cash flow statement'!#REF!</definedName>
    <definedName name="lar_evenheader_12" localSheetId="3">'Balance sheet'!#REF!</definedName>
    <definedName name="lar_evenheader_12" localSheetId="5">'Changes in equity'!#REF!</definedName>
    <definedName name="lar_evenheader_12">'Cash flow statement'!#REF!</definedName>
    <definedName name="lar_evenheader_13" localSheetId="5">'Changes in equity'!#REF!</definedName>
    <definedName name="lar_evenheader_13">'Balance sheet'!#REF!</definedName>
    <definedName name="lar_evenheader_14" localSheetId="5">'Changes in equity'!#REF!</definedName>
    <definedName name="lar_evenheader_14">'Balance sheet'!#REF!</definedName>
    <definedName name="lar_evenheader_15" localSheetId="5">'Changes in equity'!#REF!</definedName>
    <definedName name="lar_evenheader_15">'Balance sheet'!#REF!</definedName>
    <definedName name="lar_evenheader_16" localSheetId="5">'Changes in equity'!#REF!</definedName>
    <definedName name="lar_evenheader_16">'Balance sheet'!#REF!</definedName>
    <definedName name="lar_evenheader_17" localSheetId="5">'Changes in equity'!#REF!</definedName>
    <definedName name="lar_evenheader_17">'Balance sheet'!#REF!</definedName>
    <definedName name="lar_evenheader_18">'Changes in equity'!#REF!</definedName>
    <definedName name="lar_evenheader_19">'Changes in equity'!#REF!</definedName>
    <definedName name="lar_evenheader_2" localSheetId="3">'Balance sheet'!#REF!</definedName>
    <definedName name="lar_evenheader_2" localSheetId="4">'Cash flow statement'!#REF!</definedName>
    <definedName name="lar_evenheader_2" localSheetId="2">'Comprehensive income'!#REF!</definedName>
    <definedName name="lar_evenheader_2">'Income statement'!$A$38</definedName>
    <definedName name="lar_evenheader_3" localSheetId="3">'Balance sheet'!#REF!</definedName>
    <definedName name="lar_evenheader_3" localSheetId="4">'Cash flow statement'!#REF!</definedName>
    <definedName name="lar_evenheader_3" localSheetId="5">'Changes in equity'!$J$3:$M$3</definedName>
    <definedName name="lar_evenheader_3" localSheetId="2">'Comprehensive income'!#REF!</definedName>
    <definedName name="lar_evenheader_3">'Income statement'!$A$51</definedName>
    <definedName name="lar_evenheader_4" localSheetId="3">'Balance sheet'!#REF!</definedName>
    <definedName name="lar_evenheader_4" localSheetId="4">'Cash flow statement'!#REF!</definedName>
    <definedName name="lar_evenheader_4" localSheetId="5">'Changes in equity'!$A$4</definedName>
    <definedName name="lar_evenheader_4">'Income statement'!#REF!</definedName>
    <definedName name="lar_evenheader_5" localSheetId="3">'Balance sheet'!#REF!</definedName>
    <definedName name="lar_evenheader_5" localSheetId="4">'Cash flow statement'!#REF!</definedName>
    <definedName name="lar_evenheader_5" localSheetId="5">'Changes in equity'!$A$33</definedName>
    <definedName name="lar_evenheader_5">'Income statement'!#REF!</definedName>
    <definedName name="lar_evenheader_6" localSheetId="3">'Balance sheet'!#REF!</definedName>
    <definedName name="lar_evenheader_6" localSheetId="4">'Cash flow statement'!#REF!</definedName>
    <definedName name="lar_evenheader_6" localSheetId="5">'Changes in equity'!$J$32:$M$32</definedName>
    <definedName name="lar_evenheader_6">'Income statement'!#REF!</definedName>
    <definedName name="lar_evenheader_7" localSheetId="3">'Balance sheet'!#REF!</definedName>
    <definedName name="lar_evenheader_7" localSheetId="4">'Cash flow statement'!#REF!</definedName>
    <definedName name="lar_evenheader_7" localSheetId="5">'Changes in equity'!$C$32:$H$32</definedName>
    <definedName name="lar_evenheader_7">'Income statement'!#REF!</definedName>
    <definedName name="lar_evenheader_8" localSheetId="4">'Cash flow statement'!#REF!</definedName>
    <definedName name="lar_evenheader_8" localSheetId="5">'Changes in equity'!#REF!</definedName>
    <definedName name="lar_evenheader_8">'Income statement'!#REF!</definedName>
    <definedName name="lar_evenheader_9" localSheetId="4">'Cash flow statement'!#REF!</definedName>
    <definedName name="lar_evenheader_9" localSheetId="5">'Changes in equity'!#REF!</definedName>
    <definedName name="lar_evenheader_9">'Income statement'!#REF!</definedName>
    <definedName name="lar_highlight_1" localSheetId="3">'Balance sheet'!$D$4:$E$64</definedName>
    <definedName name="lar_highlight_1" localSheetId="4">'Cash flow statement'!#REF!</definedName>
    <definedName name="lar_highlight_1" localSheetId="2">'Comprehensive income'!$C$4:$D$28</definedName>
    <definedName name="lar_highlight_1">'Income statement'!$D$4:$E$33</definedName>
    <definedName name="lar_highlight_10" localSheetId="3">'Balance sheet'!#REF!</definedName>
    <definedName name="lar_highlight_10" localSheetId="4">'Cash flow statement'!#REF!</definedName>
    <definedName name="lar_highlight_10">'Income statement'!#REF!</definedName>
    <definedName name="lar_highlight_11" localSheetId="3">'Balance sheet'!#REF!</definedName>
    <definedName name="lar_highlight_11">'Cash flow statement'!#REF!</definedName>
    <definedName name="lar_highlight_12" localSheetId="3">'Balance sheet'!#REF!</definedName>
    <definedName name="lar_highlight_12">'Cash flow statement'!#REF!</definedName>
    <definedName name="lar_highlight_13">'Balance sheet'!#REF!</definedName>
    <definedName name="lar_highlight_14">'Balance sheet'!#REF!</definedName>
    <definedName name="lar_highlight_15">'Balance sheet'!#REF!</definedName>
    <definedName name="lar_highlight_2" localSheetId="3">'Balance sheet'!#REF!</definedName>
    <definedName name="lar_highlight_2" localSheetId="4">'Cash flow statement'!#REF!</definedName>
    <definedName name="lar_highlight_2" localSheetId="2">'Comprehensive income'!#REF!</definedName>
    <definedName name="lar_highlight_2">'Income statement'!#REF!</definedName>
    <definedName name="lar_highlight_3" localSheetId="3">'Balance sheet'!#REF!</definedName>
    <definedName name="lar_highlight_3" localSheetId="4">'Cash flow statement'!$D$4:$E$52</definedName>
    <definedName name="lar_highlight_3" localSheetId="2">'Comprehensive income'!#REF!</definedName>
    <definedName name="lar_highlight_3">'Income statement'!#REF!</definedName>
    <definedName name="lar_highlight_4" localSheetId="3">'Balance sheet'!#REF!</definedName>
    <definedName name="lar_highlight_4" localSheetId="4">'Cash flow statement'!#REF!</definedName>
    <definedName name="lar_highlight_4">'Income statement'!$D$51:$E$61</definedName>
    <definedName name="lar_highlight_5" localSheetId="3">'Balance sheet'!#REF!</definedName>
    <definedName name="lar_highlight_5" localSheetId="4">'Cash flow statement'!#REF!</definedName>
    <definedName name="lar_highlight_5">'Income statement'!$D$37:$E$47</definedName>
    <definedName name="lar_highlight_6" localSheetId="3">'Balance sheet'!#REF!</definedName>
    <definedName name="lar_highlight_6" localSheetId="4">'Cash flow statement'!#REF!</definedName>
    <definedName name="lar_highlight_6">'Income statement'!#REF!</definedName>
    <definedName name="lar_highlight_7" localSheetId="3">'Balance sheet'!#REF!</definedName>
    <definedName name="lar_highlight_7" localSheetId="4">'Cash flow statement'!#REF!</definedName>
    <definedName name="lar_highlight_7">'Income statement'!#REF!</definedName>
    <definedName name="lar_highlight_8" localSheetId="3">'Balance sheet'!#REF!</definedName>
    <definedName name="lar_highlight_8" localSheetId="4">'Cash flow statement'!#REF!</definedName>
    <definedName name="lar_highlight_8">'Income statement'!#REF!</definedName>
    <definedName name="lar_highlight_9" localSheetId="3">'Balance sheet'!#REF!</definedName>
    <definedName name="lar_highlight_9" localSheetId="4">'Cash flow statement'!#REF!</definedName>
    <definedName name="lar_highlight_9">'Income statement'!#REF!</definedName>
    <definedName name="lar_oddheader_1" localSheetId="3">'Balance sheet'!$B$4:$G$4</definedName>
    <definedName name="lar_oddheader_1" localSheetId="4">'Cash flow statement'!$B$4:$G$4</definedName>
    <definedName name="lar_oddheader_1" localSheetId="5">'Changes in equity'!$B$4:$M$4</definedName>
    <definedName name="lar_oddheader_1" localSheetId="2">'Comprehensive income'!$C$4:$F$4</definedName>
    <definedName name="lar_oddheader_1">'Income statement'!$B$4:$G$4</definedName>
    <definedName name="lar_oddheader_10" localSheetId="3">'Balance sheet'!#REF!</definedName>
    <definedName name="lar_oddheader_10">'Cash flow statement'!#REF!</definedName>
    <definedName name="lar_oddheader_11" localSheetId="3">'Balance sheet'!#REF!</definedName>
    <definedName name="lar_oddheader_11">'Cash flow statement'!#REF!</definedName>
    <definedName name="lar_oddheader_12" localSheetId="3">'Balance sheet'!#REF!</definedName>
    <definedName name="lar_oddheader_12">'Cash flow statement'!#REF!</definedName>
    <definedName name="lar_oddheader_13">'Balance sheet'!#REF!</definedName>
    <definedName name="lar_oddheader_14">'Balance sheet'!#REF!</definedName>
    <definedName name="lar_oddheader_15">'Balance sheet'!#REF!</definedName>
    <definedName name="lar_oddheader_16">'Balance sheet'!#REF!</definedName>
    <definedName name="lar_oddheader_2" localSheetId="3">'Balance sheet'!#REF!</definedName>
    <definedName name="lar_oddheader_2" localSheetId="4">'Cash flow statement'!#REF!</definedName>
    <definedName name="lar_oddheader_2" localSheetId="5">'Changes in equity'!$B$4:$M$4</definedName>
    <definedName name="lar_oddheader_2" localSheetId="2">'Comprehensive income'!#REF!</definedName>
    <definedName name="lar_oddheader_2">'Income statement'!$B$38:$G$38</definedName>
    <definedName name="lar_oddheader_3" localSheetId="3">'Balance sheet'!#REF!</definedName>
    <definedName name="lar_oddheader_3" localSheetId="4">'Cash flow statement'!#REF!</definedName>
    <definedName name="lar_oddheader_3" localSheetId="5">'Changes in equity'!$B$33:$M$33</definedName>
    <definedName name="lar_oddheader_3" localSheetId="2">'Comprehensive income'!#REF!</definedName>
    <definedName name="lar_oddheader_3">'Income statement'!$B$51:$G$51</definedName>
    <definedName name="lar_oddheader_4" localSheetId="3">'Balance sheet'!#REF!</definedName>
    <definedName name="lar_oddheader_4" localSheetId="4">'Cash flow statement'!#REF!</definedName>
    <definedName name="lar_oddheader_4" localSheetId="5">'Changes in equity'!#REF!</definedName>
    <definedName name="lar_oddheader_4">'Income statement'!#REF!</definedName>
    <definedName name="lar_oddheader_5" localSheetId="3">'Balance sheet'!#REF!</definedName>
    <definedName name="lar_oddheader_5" localSheetId="4">'Cash flow statement'!#REF!</definedName>
    <definedName name="lar_oddheader_5" localSheetId="5">'Changes in equity'!#REF!</definedName>
    <definedName name="lar_oddheader_5">'Income statement'!#REF!</definedName>
    <definedName name="lar_oddheader_6" localSheetId="3">'Balance sheet'!#REF!</definedName>
    <definedName name="lar_oddheader_6" localSheetId="4">'Cash flow statement'!#REF!</definedName>
    <definedName name="lar_oddheader_6" localSheetId="5">'Changes in equity'!#REF!</definedName>
    <definedName name="lar_oddheader_6">'Income statement'!#REF!</definedName>
    <definedName name="lar_oddheader_7" localSheetId="3">'Balance sheet'!#REF!</definedName>
    <definedName name="lar_oddheader_7" localSheetId="4">'Cash flow statement'!#REF!</definedName>
    <definedName name="lar_oddheader_7">'Income statement'!#REF!</definedName>
    <definedName name="lar_oddheader_8" localSheetId="4">'Cash flow statement'!#REF!</definedName>
    <definedName name="lar_oddheader_8" localSheetId="5">'Changes in equity'!#REF!</definedName>
    <definedName name="lar_oddheader_8">'Income statement'!#REF!</definedName>
    <definedName name="lar_oddheader_9" localSheetId="3">'Balance sheet'!#REF!</definedName>
    <definedName name="lar_oddheader_9" localSheetId="4">'Cash flow statement'!#REF!</definedName>
    <definedName name="lar_oddheader_9">'Income statement'!#REF!</definedName>
    <definedName name="lar_subtotal_1" localSheetId="3">'Balance sheet'!$A$5:$G$5</definedName>
    <definedName name="lar_subtotal_1" localSheetId="5">'Changes in equity'!$A$5:$M$5</definedName>
    <definedName name="lar_subtotal_1" localSheetId="2">'Comprehensive income'!$A$5:$F$5</definedName>
    <definedName name="lar_subtotal_1">'Cash flow statement'!$A$5:$G$5</definedName>
    <definedName name="lar_subtotal_10" localSheetId="3">'Balance sheet'!#REF!</definedName>
    <definedName name="lar_subtotal_10" localSheetId="5">'Changes in equity'!#REF!</definedName>
    <definedName name="lar_subtotal_10" localSheetId="2">'Comprehensive income'!#REF!</definedName>
    <definedName name="lar_subtotal_10">'Cash flow statement'!#REF!</definedName>
    <definedName name="lar_subtotal_11" localSheetId="3">'Balance sheet'!#REF!</definedName>
    <definedName name="lar_subtotal_11" localSheetId="5">'Changes in equity'!#REF!</definedName>
    <definedName name="lar_subtotal_11" localSheetId="2">'Comprehensive income'!#REF!</definedName>
    <definedName name="lar_subtotal_11">'Cash flow statement'!#REF!</definedName>
    <definedName name="lar_subtotal_12" localSheetId="3">'Balance sheet'!#REF!</definedName>
    <definedName name="lar_subtotal_12" localSheetId="5">'Changes in equity'!#REF!</definedName>
    <definedName name="lar_subtotal_12" localSheetId="2">'Comprehensive income'!#REF!</definedName>
    <definedName name="lar_subtotal_12">'Cash flow statement'!#REF!</definedName>
    <definedName name="lar_subtotal_13" localSheetId="3">'Balance sheet'!#REF!</definedName>
    <definedName name="lar_subtotal_13" localSheetId="5">'Changes in equity'!#REF!</definedName>
    <definedName name="lar_subtotal_13" localSheetId="2">'Comprehensive income'!#REF!</definedName>
    <definedName name="lar_subtotal_13">'Cash flow statement'!#REF!</definedName>
    <definedName name="lar_subtotal_14" localSheetId="3">'Balance sheet'!#REF!</definedName>
    <definedName name="lar_subtotal_14" localSheetId="5">'Changes in equity'!#REF!</definedName>
    <definedName name="lar_subtotal_14" localSheetId="2">'Comprehensive income'!#REF!</definedName>
    <definedName name="lar_subtotal_14">'Cash flow statement'!#REF!</definedName>
    <definedName name="lar_subtotal_15" localSheetId="5">'Changes in equity'!#REF!</definedName>
    <definedName name="lar_subtotal_15" localSheetId="2">'Comprehensive income'!#REF!</definedName>
    <definedName name="lar_subtotal_15">'Balance sheet'!#REF!</definedName>
    <definedName name="lar_subtotal_16" localSheetId="5">'Changes in equity'!#REF!</definedName>
    <definedName name="lar_subtotal_16" localSheetId="2">'Comprehensive income'!#REF!</definedName>
    <definedName name="lar_subtotal_16">'Balance sheet'!#REF!</definedName>
    <definedName name="lar_subtotal_17" localSheetId="3">'Balance sheet'!#REF!</definedName>
    <definedName name="lar_subtotal_17" localSheetId="5">'Changes in equity'!#REF!</definedName>
    <definedName name="lar_subtotal_17" localSheetId="2">'Comprehensive income'!#REF!</definedName>
    <definedName name="lar_subtotal_17">'Cash flow statement'!#REF!</definedName>
    <definedName name="lar_subtotal_18" localSheetId="3">'Balance sheet'!#REF!</definedName>
    <definedName name="lar_subtotal_18" localSheetId="5">'Changes in equity'!#REF!</definedName>
    <definedName name="lar_subtotal_18" localSheetId="2">'Comprehensive income'!#REF!</definedName>
    <definedName name="lar_subtotal_18">'Cash flow statement'!#REF!</definedName>
    <definedName name="lar_subtotal_19" localSheetId="3">'Balance sheet'!#REF!</definedName>
    <definedName name="lar_subtotal_19" localSheetId="2">'Comprehensive income'!#REF!</definedName>
    <definedName name="lar_subtotal_19">'Cash flow statement'!#REF!</definedName>
    <definedName name="lar_subtotal_2" localSheetId="3">'Balance sheet'!$A$6:$G$6</definedName>
    <definedName name="lar_subtotal_2" localSheetId="4">'Cash flow statement'!$A$22:$G$22</definedName>
    <definedName name="lar_subtotal_2" localSheetId="5">'Changes in equity'!$A$7:$M$7</definedName>
    <definedName name="lar_subtotal_2" localSheetId="2">'Comprehensive income'!$A$7:$F$7</definedName>
    <definedName name="lar_subtotal_2">'Income statement'!$A$25:$G$25</definedName>
    <definedName name="lar_subtotal_20" localSheetId="3">'Balance sheet'!#REF!</definedName>
    <definedName name="lar_subtotal_20">'Cash flow statement'!#REF!</definedName>
    <definedName name="lar_subtotal_21" localSheetId="3">'Balance sheet'!#REF!</definedName>
    <definedName name="lar_subtotal_21">'Cash flow statement'!#REF!</definedName>
    <definedName name="lar_subtotal_22" localSheetId="3">'Balance sheet'!#REF!</definedName>
    <definedName name="lar_subtotal_22">'Cash flow statement'!#REF!</definedName>
    <definedName name="lar_subtotal_23" localSheetId="3">'Balance sheet'!#REF!</definedName>
    <definedName name="lar_subtotal_23">'Cash flow statement'!#REF!</definedName>
    <definedName name="lar_subtotal_24" localSheetId="3">'Balance sheet'!#REF!</definedName>
    <definedName name="lar_subtotal_24">'Cash flow statement'!#REF!</definedName>
    <definedName name="lar_subtotal_25">'Cash flow statement'!#REF!</definedName>
    <definedName name="lar_subtotal_26" localSheetId="3">'Balance sheet'!#REF!</definedName>
    <definedName name="lar_subtotal_26">'Cash flow statement'!#REF!</definedName>
    <definedName name="lar_subtotal_27">'Cash flow statement'!#REF!</definedName>
    <definedName name="lar_subtotal_28" localSheetId="3">'Balance sheet'!#REF!</definedName>
    <definedName name="lar_subtotal_28">'Cash flow statement'!#REF!</definedName>
    <definedName name="lar_subtotal_3" localSheetId="3">'Balance sheet'!$A$17:$G$17</definedName>
    <definedName name="lar_subtotal_3" localSheetId="5">'Changes in equity'!$A$20:$M$20</definedName>
    <definedName name="lar_subtotal_3" localSheetId="2">'Comprehensive income'!$A$9:$F$9</definedName>
    <definedName name="lar_subtotal_3">'Cash flow statement'!$A$33:$G$33</definedName>
    <definedName name="lar_subtotal_30">'Balance sheet'!#REF!</definedName>
    <definedName name="lar_subtotal_31">'Cash flow statement'!#REF!</definedName>
    <definedName name="lar_subtotal_32">'Cash flow statement'!#REF!</definedName>
    <definedName name="lar_subtotal_33">'Cash flow statement'!#REF!</definedName>
    <definedName name="lar_subtotal_4" localSheetId="3">'Balance sheet'!$A$39:$G$39</definedName>
    <definedName name="lar_subtotal_4" localSheetId="4">'Cash flow statement'!$A$35:$G$35</definedName>
    <definedName name="lar_subtotal_4" localSheetId="5">'Changes in equity'!$A$34:$M$34</definedName>
    <definedName name="lar_subtotal_4" localSheetId="2">'Comprehensive income'!$A$19:$F$19</definedName>
    <definedName name="lar_subtotal_4">'Income statement'!#REF!</definedName>
    <definedName name="lar_subtotal_5" localSheetId="3">'Balance sheet'!$A$42:$G$42</definedName>
    <definedName name="lar_subtotal_5" localSheetId="5">'Changes in equity'!$A$36:$M$36</definedName>
    <definedName name="lar_subtotal_5">'Cash flow statement'!$A$45:$G$45</definedName>
    <definedName name="lar_subtotal_6" localSheetId="3">'Balance sheet'!$A$53:$G$53</definedName>
    <definedName name="lar_subtotal_6" localSheetId="4">'Cash flow statement'!$A$47:$G$47</definedName>
    <definedName name="lar_subtotal_6" localSheetId="5">'Changes in equity'!$A$49:$M$49</definedName>
    <definedName name="lar_subtotal_6" localSheetId="2">'Comprehensive income'!$A$24:$F$24</definedName>
    <definedName name="lar_subtotal_6">'Income statement'!#REF!</definedName>
    <definedName name="lar_subtotal_7" localSheetId="5">'Changes in equity'!#REF!</definedName>
    <definedName name="lar_subtotal_7" localSheetId="2">'Comprehensive income'!$A$26:$F$26</definedName>
    <definedName name="lar_subtotal_7">'Balance sheet'!$A$32:$G$32</definedName>
    <definedName name="lar_subtotal_8" localSheetId="5">'Changes in equity'!#REF!</definedName>
    <definedName name="lar_subtotal_8" localSheetId="2">'Comprehensive income'!#REF!</definedName>
    <definedName name="lar_subtotal_8">'Balance sheet'!$A$33:$G$33</definedName>
    <definedName name="lar_subtotal_9" localSheetId="3">'Balance sheet'!#REF!</definedName>
    <definedName name="lar_subtotal_9" localSheetId="5">'Changes in equity'!#REF!</definedName>
    <definedName name="lar_subtotal_9" localSheetId="2">'Comprehensive income'!#REF!</definedName>
    <definedName name="lar_subtotal_9">'Cash flow statement'!#REF!</definedName>
    <definedName name="lar_total_1" localSheetId="3">'Balance sheet'!$A$15:$G$15</definedName>
    <definedName name="lar_total_1" localSheetId="4">'Cash flow statement'!$A$12:$G$12</definedName>
    <definedName name="lar_total_1" localSheetId="5">'Changes in equity'!$A$18:$M$18</definedName>
    <definedName name="lar_total_1" localSheetId="2">'Comprehensive income'!$A$17:$F$17</definedName>
    <definedName name="lar_total_1">'Income statement'!$A$11:$G$11</definedName>
    <definedName name="lar_total_10" localSheetId="3">'Balance sheet'!#REF!</definedName>
    <definedName name="lar_total_10" localSheetId="4">'Cash flow statement'!#REF!</definedName>
    <definedName name="lar_total_10" localSheetId="5">'Changes in equity'!#REF!</definedName>
    <definedName name="lar_total_10">'Income statement'!#REF!</definedName>
    <definedName name="lar_total_11" localSheetId="3">'Balance sheet'!#REF!</definedName>
    <definedName name="lar_total_11" localSheetId="4">'Cash flow statement'!#REF!</definedName>
    <definedName name="lar_total_11" localSheetId="5">'Changes in equity'!#REF!</definedName>
    <definedName name="lar_total_11">'Income statement'!#REF!</definedName>
    <definedName name="lar_total_12" localSheetId="3">'Balance sheet'!#REF!</definedName>
    <definedName name="lar_total_12" localSheetId="4">'Cash flow statement'!#REF!</definedName>
    <definedName name="lar_total_12" localSheetId="5">'Changes in equity'!#REF!</definedName>
    <definedName name="lar_total_12">'Income statement'!#REF!</definedName>
    <definedName name="lar_total_13" localSheetId="3">'Balance sheet'!#REF!</definedName>
    <definedName name="lar_total_13" localSheetId="4">'Cash flow statement'!#REF!</definedName>
    <definedName name="lar_total_13" localSheetId="5">'Changes in equity'!#REF!</definedName>
    <definedName name="lar_total_13">'Income statement'!#REF!</definedName>
    <definedName name="lar_total_14" localSheetId="3">'Balance sheet'!#REF!</definedName>
    <definedName name="lar_total_14" localSheetId="5">'Changes in equity'!#REF!</definedName>
    <definedName name="lar_total_14">'Cash flow statement'!#REF!</definedName>
    <definedName name="lar_total_15" localSheetId="3">'Balance sheet'!#REF!</definedName>
    <definedName name="lar_total_15" localSheetId="4">'Cash flow statement'!#REF!</definedName>
    <definedName name="lar_total_15" localSheetId="5">'Changes in equity'!#REF!</definedName>
    <definedName name="lar_total_15">'Income statement'!#REF!</definedName>
    <definedName name="lar_total_16" localSheetId="3">'Balance sheet'!#REF!</definedName>
    <definedName name="lar_total_16" localSheetId="4">'Cash flow statement'!#REF!</definedName>
    <definedName name="lar_total_16" localSheetId="5">'Changes in equity'!#REF!</definedName>
    <definedName name="lar_total_16">'Income statement'!#REF!</definedName>
    <definedName name="lar_total_17" localSheetId="3">'Balance sheet'!#REF!</definedName>
    <definedName name="lar_total_17" localSheetId="4">'Cash flow statement'!#REF!</definedName>
    <definedName name="lar_total_17" localSheetId="5">'Changes in equity'!#REF!</definedName>
    <definedName name="lar_total_17">'Income statement'!#REF!</definedName>
    <definedName name="lar_total_18" localSheetId="3">'Balance sheet'!#REF!</definedName>
    <definedName name="lar_total_18" localSheetId="4">'Cash flow statement'!#REF!</definedName>
    <definedName name="lar_total_18" localSheetId="5">'Changes in equity'!#REF!</definedName>
    <definedName name="lar_total_18">'Income statement'!#REF!</definedName>
    <definedName name="lar_total_19" localSheetId="3">'Balance sheet'!#REF!</definedName>
    <definedName name="lar_total_19" localSheetId="4">'Cash flow statement'!#REF!</definedName>
    <definedName name="lar_total_19">'Income statement'!#REF!</definedName>
    <definedName name="lar_total_2" localSheetId="3">'Balance sheet'!$A$29:$G$29</definedName>
    <definedName name="lar_total_2" localSheetId="4">'Cash flow statement'!$A$19:$G$19</definedName>
    <definedName name="lar_total_2" localSheetId="5">'Changes in equity'!$A$29:$M$29</definedName>
    <definedName name="lar_total_2" localSheetId="2">'Comprehensive income'!#REF!</definedName>
    <definedName name="lar_total_2">'Income statement'!$A$13:$G$13</definedName>
    <definedName name="lar_total_20" localSheetId="3">'Balance sheet'!#REF!</definedName>
    <definedName name="lar_total_20" localSheetId="4">'Cash flow statement'!#REF!</definedName>
    <definedName name="lar_total_20">'Income statement'!#REF!</definedName>
    <definedName name="lar_total_21" localSheetId="3">'Balance sheet'!#REF!</definedName>
    <definedName name="lar_total_21">'Cash flow statement'!#REF!</definedName>
    <definedName name="lar_total_22" localSheetId="3">'Balance sheet'!#REF!</definedName>
    <definedName name="lar_total_22">'Cash flow statement'!#REF!</definedName>
    <definedName name="lar_total_23" localSheetId="3">'Balance sheet'!#REF!</definedName>
    <definedName name="lar_total_23">'Cash flow statement'!#REF!</definedName>
    <definedName name="lar_total_24" localSheetId="3">'Balance sheet'!#REF!</definedName>
    <definedName name="lar_total_24" localSheetId="4">'Cash flow statement'!#REF!</definedName>
    <definedName name="lar_total_24">'Income statement'!$A$41:$G$41</definedName>
    <definedName name="lar_total_25" localSheetId="3">'Balance sheet'!#REF!</definedName>
    <definedName name="lar_total_25" localSheetId="4">'Cash flow statement'!#REF!</definedName>
    <definedName name="lar_total_25">'Income statement'!$A$43:$G$43</definedName>
    <definedName name="lar_total_26" localSheetId="3">'Balance sheet'!#REF!</definedName>
    <definedName name="lar_total_26" localSheetId="4">'Cash flow statement'!#REF!</definedName>
    <definedName name="lar_total_26">'Income statement'!#REF!</definedName>
    <definedName name="lar_total_27" localSheetId="3">'Balance sheet'!#REF!</definedName>
    <definedName name="lar_total_27" localSheetId="4">'Cash flow statement'!#REF!</definedName>
    <definedName name="lar_total_27">'Income statement'!#REF!</definedName>
    <definedName name="lar_total_28" localSheetId="3">'Balance sheet'!#REF!</definedName>
    <definedName name="lar_total_28" localSheetId="4">'Cash flow statement'!#REF!</definedName>
    <definedName name="lar_total_28">'Income statement'!#REF!</definedName>
    <definedName name="lar_total_29" localSheetId="3">'Balance sheet'!#REF!</definedName>
    <definedName name="lar_total_29" localSheetId="4">'Cash flow statement'!#REF!</definedName>
    <definedName name="lar_total_29">'Income statement'!#REF!</definedName>
    <definedName name="lar_total_3" localSheetId="3">'Balance sheet'!$A$30:$G$30</definedName>
    <definedName name="lar_total_3" localSheetId="4">'Cash flow statement'!$A$20:$G$20</definedName>
    <definedName name="lar_total_3" localSheetId="5">'Changes in equity'!$A$31:$M$31</definedName>
    <definedName name="lar_total_3" localSheetId="2">'Comprehensive income'!#REF!</definedName>
    <definedName name="lar_total_3">'Income statement'!$A$18:$G$18</definedName>
    <definedName name="lar_total_30" localSheetId="3">'Balance sheet'!#REF!</definedName>
    <definedName name="lar_total_30">'Cash flow statement'!#REF!</definedName>
    <definedName name="lar_total_31" localSheetId="3">'Balance sheet'!#REF!</definedName>
    <definedName name="lar_total_31">'Cash flow statement'!#REF!</definedName>
    <definedName name="lar_total_32" localSheetId="3">'Balance sheet'!#REF!</definedName>
    <definedName name="lar_total_32">'Cash flow statement'!#REF!</definedName>
    <definedName name="lar_total_33" localSheetId="3">'Balance sheet'!#REF!</definedName>
    <definedName name="lar_total_33">'Cash flow statement'!#REF!</definedName>
    <definedName name="lar_total_34" localSheetId="3">'Balance sheet'!#REF!</definedName>
    <definedName name="lar_total_34">'Cash flow statement'!#REF!</definedName>
    <definedName name="lar_total_35" localSheetId="3">'Balance sheet'!#REF!</definedName>
    <definedName name="lar_total_35">'Cash flow statement'!#REF!</definedName>
    <definedName name="lar_total_36" localSheetId="3">'Balance sheet'!#REF!</definedName>
    <definedName name="lar_total_36">'Cash flow statement'!#REF!</definedName>
    <definedName name="lar_total_37" localSheetId="3">'Balance sheet'!#REF!</definedName>
    <definedName name="lar_total_37">'Cash flow statement'!#REF!</definedName>
    <definedName name="lar_total_38" localSheetId="3">'Balance sheet'!#REF!</definedName>
    <definedName name="lar_total_38">'Cash flow statement'!#REF!</definedName>
    <definedName name="lar_total_39" localSheetId="3">'Balance sheet'!#REF!</definedName>
    <definedName name="lar_total_39">'Cash flow statement'!#REF!</definedName>
    <definedName name="lar_total_4" localSheetId="3">'Balance sheet'!$A$40:$G$40</definedName>
    <definedName name="lar_total_4" localSheetId="4">'Cash flow statement'!$A$26:$G$26</definedName>
    <definedName name="lar_total_4" localSheetId="5">'Changes in equity'!$A$47:$M$47</definedName>
    <definedName name="lar_total_4" localSheetId="2">'Comprehensive income'!#REF!</definedName>
    <definedName name="lar_total_4">'Income statement'!$A$21:$G$21</definedName>
    <definedName name="lar_total_40" localSheetId="3">'Balance sheet'!#REF!</definedName>
    <definedName name="lar_total_40">'Cash flow statement'!#REF!</definedName>
    <definedName name="lar_total_41" localSheetId="3">'Balance sheet'!#REF!</definedName>
    <definedName name="lar_total_41">'Cash flow statement'!#REF!</definedName>
    <definedName name="lar_total_42" localSheetId="3">'Balance sheet'!#REF!</definedName>
    <definedName name="lar_total_42">'Cash flow statement'!#REF!</definedName>
    <definedName name="lar_total_43">'Balance sheet'!#REF!</definedName>
    <definedName name="lar_total_45">'Cash flow statement'!#REF!</definedName>
    <definedName name="lar_total_49">'Cash flow statement'!#REF!</definedName>
    <definedName name="lar_total_5" localSheetId="3">'Balance sheet'!$A$38:$G$38</definedName>
    <definedName name="lar_total_5" localSheetId="5">'Changes in equity'!$A$58:$M$58</definedName>
    <definedName name="lar_total_5" localSheetId="2">'Comprehensive income'!#REF!</definedName>
    <definedName name="lar_total_5">'Cash flow statement'!$A$31:$G$31</definedName>
    <definedName name="lar_total_53">'Cash flow statement'!#REF!</definedName>
    <definedName name="lar_total_55">'Cash flow statement'!#REF!</definedName>
    <definedName name="lar_total_56">'Cash flow statement'!#REF!</definedName>
    <definedName name="lar_total_57">'Cash flow statement'!#REF!</definedName>
    <definedName name="lar_total_58">'Cash flow statement'!#REF!</definedName>
    <definedName name="lar_total_59">'Cash flow statement'!#REF!</definedName>
    <definedName name="lar_total_6" localSheetId="3">'Balance sheet'!$A$51:$G$51</definedName>
    <definedName name="lar_total_6" localSheetId="4">'Cash flow statement'!$A$43:$G$43</definedName>
    <definedName name="lar_total_6" localSheetId="5">'Changes in equity'!$A$60:$M$60</definedName>
    <definedName name="lar_total_6" localSheetId="2">'Comprehensive income'!$A$22:$F$22</definedName>
    <definedName name="lar_total_6">'Income statement'!$A$47:$G$47</definedName>
    <definedName name="lar_total_60">'Cash flow statement'!#REF!</definedName>
    <definedName name="lar_total_7" localSheetId="3">'Balance sheet'!$A$63:$G$63</definedName>
    <definedName name="lar_total_7" localSheetId="4">'Cash flow statement'!$A$52:$G$52</definedName>
    <definedName name="lar_total_7" localSheetId="5">'Changes in equity'!#REF!</definedName>
    <definedName name="lar_total_7">'Income statement'!$A$61:$G$61</definedName>
    <definedName name="lar_total_8" localSheetId="3">'Balance sheet'!$A$64:$G$64</definedName>
    <definedName name="lar_total_8" localSheetId="4">'Cash flow statement'!#REF!</definedName>
    <definedName name="lar_total_8" localSheetId="5">'Changes in equity'!#REF!</definedName>
    <definedName name="lar_total_8">'Income statement'!#REF!</definedName>
    <definedName name="lar_total_9" localSheetId="3">'Balance sheet'!#REF!</definedName>
    <definedName name="lar_total_9" localSheetId="4">'Cash flow statement'!#REF!</definedName>
    <definedName name="lar_total_9" localSheetId="5">'Changes in equity'!#REF!</definedName>
    <definedName name="lar_total_9">'Income statement'!#REF!</definedName>
    <definedName name="name_1" localSheetId="3">'Balance sheet'!$A:$A</definedName>
    <definedName name="name_1" localSheetId="4">'Cash flow statement'!$A:$A</definedName>
    <definedName name="name_1" localSheetId="5">'Changes in equity'!$A:$A</definedName>
    <definedName name="name_1" localSheetId="2">'Comprehensive income'!$A:$A</definedName>
    <definedName name="name_1">'Income statement'!$A:$A</definedName>
    <definedName name="name_1_de" localSheetId="3">'Balance sheet'!#REF!</definedName>
    <definedName name="name_1_de" localSheetId="4">'Cash flow statement'!#REF!</definedName>
    <definedName name="name_1_de" localSheetId="5">'Changes in equity'!#REF!</definedName>
    <definedName name="name_1_de" localSheetId="2">'Comprehensive income'!#REF!</definedName>
    <definedName name="name_1_de">'Income statement'!#REF!</definedName>
    <definedName name="name_1_sv" localSheetId="3">'Balance sheet'!#REF!</definedName>
    <definedName name="name_1_sv" localSheetId="4">'Cash flow statement'!#REF!</definedName>
    <definedName name="name_1_sv" localSheetId="5">'Changes in equity'!#REF!</definedName>
    <definedName name="name_1_sv" localSheetId="2">'Comprehensive income'!#REF!</definedName>
    <definedName name="name_1_sv">'Income statement'!#REF!</definedName>
    <definedName name="outarea" localSheetId="3">'Balance sheet'!$A$4:$G$64</definedName>
    <definedName name="outarea" localSheetId="2">'Comprehensive income'!$A$4:$F$28</definedName>
    <definedName name="outarea">'Cash flow statement'!$A$4:$G$52</definedName>
    <definedName name="outarea_cur_de">'Changes in equity'!#REF!</definedName>
    <definedName name="outarea_cur_dl">'Changes in equity'!$A$3:$M$31</definedName>
    <definedName name="outarea_cur_sv">'Changes in equity'!#REF!</definedName>
    <definedName name="outarea_de" localSheetId="3">'Balance sheet'!#REF!</definedName>
    <definedName name="outarea_de" localSheetId="4">'Cash flow statement'!#REF!</definedName>
    <definedName name="outarea_de" localSheetId="2">'Comprehensive income'!#REF!</definedName>
    <definedName name="outarea_de">'Income statement'!#REF!</definedName>
    <definedName name="outarea_de_1">'Balance sheet'!#REF!</definedName>
    <definedName name="outarea_de_2">'Balance sheet'!#REF!</definedName>
    <definedName name="outarea_de_3">'Balance sheet'!#REF!</definedName>
    <definedName name="outarea_de_4">'Balance sheet'!#REF!</definedName>
    <definedName name="outarea_dl">'Income statement'!$A$4:$G$33</definedName>
    <definedName name="outarea_dl_1">'Balance sheet'!#REF!</definedName>
    <definedName name="outarea_dl_2">'Balance sheet'!#REF!</definedName>
    <definedName name="outarea_dl_3">'Balance sheet'!#REF!</definedName>
    <definedName name="outarea_dl_4">'Balance sheet'!#REF!</definedName>
    <definedName name="outarea_financial_de">'Cash flow statement'!#REF!</definedName>
    <definedName name="outarea_financial_dl">'Cash flow statement'!#REF!</definedName>
    <definedName name="outarea_financial_sv">'Cash flow statement'!#REF!</definedName>
    <definedName name="outarea_invest_de">'Cash flow statement'!#REF!</definedName>
    <definedName name="outarea_invest_dl">'Cash flow statement'!#REF!</definedName>
    <definedName name="outarea_invest_sv">'Cash flow statement'!#REF!</definedName>
    <definedName name="outarea_outarea_de_2">'Income statement'!#REF!</definedName>
    <definedName name="outarea_outarea_de_3">'Income statement'!#REF!</definedName>
    <definedName name="outarea_outarea_dl_2">'Income statement'!$A$38:$G$47</definedName>
    <definedName name="outarea_outarea_dl_3">'Income statement'!$A$51:$G$61</definedName>
    <definedName name="outarea_outarea_sv_2">'Income statement'!#REF!</definedName>
    <definedName name="outarea_outarea_sv_3">'Income statement'!#REF!</definedName>
    <definedName name="outarea_prev_de">'Changes in equity'!#REF!</definedName>
    <definedName name="outarea_prev_dl">'Changes in equity'!$A$32:$M$60</definedName>
    <definedName name="outarea_prev_sv">'Changes in equity'!#REF!</definedName>
    <definedName name="outarea_spec_inv_de">'Cash flow statement'!#REF!</definedName>
    <definedName name="outarea_spec_inv_dl">'Cash flow statement'!#REF!</definedName>
    <definedName name="outarea_spec_inv_sv">'Cash flow statement'!#REF!</definedName>
    <definedName name="outarea_suppl_de">'Cash flow statement'!#REF!</definedName>
    <definedName name="outarea_suppl_dl">'Cash flow statement'!#REF!</definedName>
    <definedName name="outarea_suppl_sv">'Cash flow statement'!#REF!</definedName>
    <definedName name="outarea_sv" localSheetId="3">'Balance sheet'!#REF!</definedName>
    <definedName name="outarea_sv" localSheetId="4">'Cash flow statement'!#REF!</definedName>
    <definedName name="outarea_sv" localSheetId="2">'Comprehensive income'!#REF!</definedName>
    <definedName name="outarea_sv">'Income statement'!#REF!</definedName>
    <definedName name="outarea_sv_1">'Balance sheet'!#REF!</definedName>
    <definedName name="outarea_sv_2">'Balance sheet'!#REF!</definedName>
    <definedName name="outarea_sv_3">'Balance sheet'!#REF!</definedName>
    <definedName name="outarea_sv_4">'Balance sheet'!#REF!</definedName>
    <definedName name="prog_1_PACTUALYEAR01" localSheetId="3">'Balance sheet'!#REF!</definedName>
    <definedName name="prog_1_PACTUALYEAR01" localSheetId="4">'Cash flow statement'!#REF!</definedName>
    <definedName name="prog_1_PACTUALYEAR01" localSheetId="5">'Changes in equity'!#REF!</definedName>
    <definedName name="prog_1_PACTUALYEAR01" localSheetId="2">'Comprehensive income'!#REF!</definedName>
    <definedName name="prog_1_PACTUALYEAR01">'Income statement'!#REF!</definedName>
    <definedName name="prog_1_PPREVIOUSYEAR01" localSheetId="3">'Balance sheet'!#REF!</definedName>
    <definedName name="prog_1_PPREVIOUSYEAR01" localSheetId="4">'Cash flow statement'!#REF!</definedName>
    <definedName name="prog_1_PPREVIOUSYEAR01" localSheetId="5">'Changes in equity'!#REF!</definedName>
    <definedName name="prog_1_PPREVIOUSYEAR01" localSheetId="2">'Comprehensive income'!#REF!</definedName>
    <definedName name="prog_1_PPREVIOUSYEAR01">'Income statement'!#REF!</definedName>
    <definedName name="prog_2_PACTUALYEAR01">'Changes in equity'!#REF!</definedName>
    <definedName name="prog_2_PPREVIOUSYEAR01">'Changes in equity'!#REF!</definedName>
    <definedName name="prog_3_PACTUALYEAR01">'Changes in equity'!#REF!</definedName>
    <definedName name="prog_3_PPREVIOUSYEAR01">'Changes in equity'!#REF!</definedName>
    <definedName name="prog_4_PACTUALYEAR01">'Changes in equity'!#REF!</definedName>
    <definedName name="prog_4_PPREVIOUSYEAR01">'Changes in equity'!#REF!</definedName>
    <definedName name="prog_5_PACTUALYEAR01">'Changes in equity'!#REF!</definedName>
    <definedName name="prog_5_PPREVIOUSYEAR01">'Changes in equity'!#REF!</definedName>
    <definedName name="prog_6_PACTUALYEAR01">'Changes in equity'!#REF!</definedName>
    <definedName name="prog_6_PPREVIOUSYEAR01">'Changes in equity'!#REF!</definedName>
    <definedName name="prog_7_PACTUALYEAR01">'Changes in equity'!#REF!</definedName>
    <definedName name="prog_7_PPREVIOUSYEAR01">'Changes in equity'!#REF!</definedName>
    <definedName name="prog_8_PACTUALYEAR01">'Changes in equity'!#REF!</definedName>
    <definedName name="prog_8_PPREVIOUSYEAR01">'Changes in equity'!#REF!</definedName>
    <definedName name="sn_prevyear" localSheetId="3">'Balance sheet'!#REF!</definedName>
    <definedName name="sn_prevyear" localSheetId="4">'Cash flow statement'!#REF!</definedName>
    <definedName name="sn_prevyear" localSheetId="5">'Changes in equity'!#REF!</definedName>
    <definedName name="sn_prevyear" localSheetId="2">'Comprehensive income'!#REF!</definedName>
    <definedName name="sn_prevyear">'Income statement'!#REF!</definedName>
    <definedName name="sn_title" localSheetId="3">'Balance sheet'!$A$1</definedName>
    <definedName name="sn_title" localSheetId="5">'Changes in equity'!$A$2</definedName>
    <definedName name="sn_title">'Cash flow statement'!$A$1</definedName>
    <definedName name="sn_year" localSheetId="3">'Balance sheet'!#REF!</definedName>
    <definedName name="sn_year" localSheetId="4">'Cash flow statement'!#REF!</definedName>
    <definedName name="sn_year" localSheetId="5">'Changes in equity'!#REF!</definedName>
    <definedName name="sn_year" localSheetId="2">'Comprehensive income'!#REF!</definedName>
    <definedName name="sn_year">'Income statement'!#REF!</definedName>
    <definedName name="value_1_PACTUALYEAR01" localSheetId="3">'Balance sheet'!$D:$D</definedName>
    <definedName name="value_1_PACTUALYEAR01" localSheetId="4">'Cash flow statement'!$D:$D</definedName>
    <definedName name="value_1_PACTUALYEAR01" localSheetId="5">'Changes in equity'!$C:$C</definedName>
    <definedName name="value_1_PACTUALYEAR01" localSheetId="2">'Comprehensive income'!$C:$C</definedName>
    <definedName name="value_1_PACTUALYEAR01">'Income statement'!$D:$D</definedName>
    <definedName name="value_1_PACTUALYEAR01_de" localSheetId="3">'Balance sheet'!#REF!</definedName>
    <definedName name="value_1_PACTUALYEAR01_de" localSheetId="4">'Cash flow statement'!#REF!</definedName>
    <definedName name="value_1_PACTUALYEAR01_de" localSheetId="5">'Changes in equity'!#REF!</definedName>
    <definedName name="value_1_PACTUALYEAR01_de" localSheetId="2">'Comprehensive income'!#REF!</definedName>
    <definedName name="value_1_PACTUALYEAR01_de">'Income statement'!#REF!</definedName>
    <definedName name="value_1_PACTUALYEAR01_sv" localSheetId="3">'Balance sheet'!#REF!</definedName>
    <definedName name="value_1_PACTUALYEAR01_sv" localSheetId="4">'Cash flow statement'!#REF!</definedName>
    <definedName name="value_1_PACTUALYEAR01_sv" localSheetId="5">'Changes in equity'!#REF!</definedName>
    <definedName name="value_1_PACTUALYEAR01_sv" localSheetId="2">'Comprehensive income'!#REF!</definedName>
    <definedName name="value_1_PACTUALYEAR01_sv">'Income statement'!#REF!</definedName>
    <definedName name="value_1_PPREVIOUSYEAR01" localSheetId="3">'Balance sheet'!$F:$F</definedName>
    <definedName name="value_1_PPREVIOUSYEAR01" localSheetId="4">'Cash flow statement'!$F:$F</definedName>
    <definedName name="value_1_PPREVIOUSYEAR01" localSheetId="5">'Changes in equity'!$C:$C</definedName>
    <definedName name="value_1_PPREVIOUSYEAR01" localSheetId="2">'Comprehensive income'!$E:$E</definedName>
    <definedName name="value_1_PPREVIOUSYEAR01">'Income statement'!$F:$F</definedName>
    <definedName name="value_1_PPREVIOUSYEAR01_de" localSheetId="3">'Balance sheet'!#REF!</definedName>
    <definedName name="value_1_PPREVIOUSYEAR01_de" localSheetId="4">'Cash flow statement'!#REF!</definedName>
    <definedName name="value_1_PPREVIOUSYEAR01_de" localSheetId="5">'Changes in equity'!#REF!</definedName>
    <definedName name="value_1_PPREVIOUSYEAR01_de" localSheetId="2">'Comprehensive income'!#REF!</definedName>
    <definedName name="value_1_PPREVIOUSYEAR01_de">'Income statement'!#REF!</definedName>
    <definedName name="value_1_PPREVIOUSYEAR01_sv" localSheetId="3">'Balance sheet'!#REF!</definedName>
    <definedName name="value_1_PPREVIOUSYEAR01_sv" localSheetId="4">'Cash flow statement'!#REF!</definedName>
    <definedName name="value_1_PPREVIOUSYEAR01_sv" localSheetId="5">'Changes in equity'!#REF!</definedName>
    <definedName name="value_1_PPREVIOUSYEAR01_sv" localSheetId="2">'Comprehensive income'!#REF!</definedName>
    <definedName name="value_1_PPREVIOUSYEAR01_sv">'Income statement'!#REF!</definedName>
    <definedName name="value_2_PACTUALYEAR01">'Changes in equity'!$D:$D</definedName>
    <definedName name="value_2_PACTUALYEAR01_de">'Changes in equity'!#REF!</definedName>
    <definedName name="value_2_PACTUALYEAR01_sv">'Changes in equity'!#REF!</definedName>
    <definedName name="value_2_PPREVIOUSYEAR01">'Changes in equity'!$D:$D</definedName>
    <definedName name="value_2_PPREVIOUSYEAR01_de">'Changes in equity'!#REF!</definedName>
    <definedName name="value_2_PPREVIOUSYEAR01_sv">'Changes in equity'!#REF!</definedName>
    <definedName name="value_3_PACTUALYEAR01">'Changes in equity'!$E:$E</definedName>
    <definedName name="value_3_PACTUALYEAR01_de">'Changes in equity'!#REF!</definedName>
    <definedName name="value_3_PACTUALYEAR01_sv">'Changes in equity'!#REF!</definedName>
    <definedName name="value_3_PPREVIOUSYEAR01">'Changes in equity'!$E:$E</definedName>
    <definedName name="value_3_PPREVIOUSYEAR01_de">'Changes in equity'!#REF!</definedName>
    <definedName name="value_3_PPREVIOUSYEAR01_sv">'Changes in equity'!#REF!</definedName>
    <definedName name="value_4_PACTUALYEAR01">'Changes in equity'!$F:$F</definedName>
    <definedName name="value_4_PACTUALYEAR01_de">'Changes in equity'!#REF!</definedName>
    <definedName name="value_4_PACTUALYEAR01_sv">'Changes in equity'!#REF!</definedName>
    <definedName name="value_4_PPREVIOUSYEAR01">'Changes in equity'!$F:$F</definedName>
    <definedName name="value_4_PPREVIOUSYEAR01_de">'Changes in equity'!#REF!</definedName>
    <definedName name="value_4_PPREVIOUSYEAR01_sv">'Changes in equity'!#REF!</definedName>
    <definedName name="value_5_PACTUALYEAR01">'Changes in equity'!$G:$G</definedName>
    <definedName name="value_5_PACTUALYEAR01_de">'Changes in equity'!#REF!</definedName>
    <definedName name="value_5_PACTUALYEAR01_sv">'Changes in equity'!#REF!</definedName>
    <definedName name="value_5_PPREVIOUSYEAR01">'Changes in equity'!$G:$G</definedName>
    <definedName name="value_5_PPREVIOUSYEAR01_de">'Changes in equity'!#REF!</definedName>
    <definedName name="value_5_PPREVIOUSYEAR01_sv">'Changes in equity'!#REF!</definedName>
    <definedName name="value_6_PACTUALYEAR01">'Changes in equity'!$H:$H</definedName>
    <definedName name="value_6_PACTUALYEAR01_de">'Changes in equity'!#REF!</definedName>
    <definedName name="value_6_PACTUALYEAR01_sv">'Changes in equity'!#REF!</definedName>
    <definedName name="value_6_PPREVIOUSYEAR01">'Changes in equity'!$H:$H</definedName>
    <definedName name="value_6_PPREVIOUSYEAR01_de">'Changes in equity'!#REF!</definedName>
    <definedName name="value_6_PPREVIOUSYEAR01_sv">'Changes in equity'!#REF!</definedName>
    <definedName name="value_7_PACTUALYEAR01">'Changes in equity'!$J:$J</definedName>
    <definedName name="value_7_PACTUALYEAR01_de">'Changes in equity'!#REF!</definedName>
    <definedName name="value_7_PACTUALYEAR01_sv">'Changes in equity'!#REF!</definedName>
    <definedName name="value_7_PPREVIOUSYEAR01">'Changes in equity'!$J:$J</definedName>
    <definedName name="value_7_PPREVIOUSYEAR01_de">'Changes in equity'!#REF!</definedName>
    <definedName name="value_7_PPREVIOUSYEAR01_sv">'Changes in equity'!#REF!</definedName>
    <definedName name="value_8_PACTUALYEAR01">'Changes in equity'!$L:$L</definedName>
    <definedName name="value_8_PACTUALYEAR01_de">'Changes in equity'!#REF!</definedName>
    <definedName name="value_8_PACTUALYEAR01_sv">'Changes in equity'!#REF!</definedName>
    <definedName name="value_8_PPREVIOUSYEAR01">'Changes in equity'!$L:$L</definedName>
    <definedName name="value_8_PPREVIOUSYEAR01_de">'Changes in equity'!#REF!</definedName>
    <definedName name="value_8_PPREVIOUSYEAR01_sv">'Changes in equity'!#REF!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46" l="1"/>
  <c r="L14" i="146" s="1"/>
  <c r="J58" i="146" l="1"/>
  <c r="G58" i="146"/>
  <c r="F58" i="146"/>
  <c r="E58" i="146"/>
  <c r="D58" i="146"/>
  <c r="C58" i="146"/>
  <c r="H57" i="146"/>
  <c r="L57" i="146" s="1"/>
  <c r="H56" i="146"/>
  <c r="L56" i="146" s="1"/>
  <c r="H55" i="146"/>
  <c r="L55" i="146" s="1"/>
  <c r="H54" i="146"/>
  <c r="L54" i="146" s="1"/>
  <c r="H53" i="146"/>
  <c r="L53" i="146" s="1"/>
  <c r="H52" i="146"/>
  <c r="L52" i="146" s="1"/>
  <c r="H51" i="146"/>
  <c r="J47" i="146"/>
  <c r="J49" i="146" s="1"/>
  <c r="G47" i="146"/>
  <c r="G49" i="146" s="1"/>
  <c r="F47" i="146"/>
  <c r="F49" i="146" s="1"/>
  <c r="E47" i="146"/>
  <c r="E49" i="146" s="1"/>
  <c r="D47" i="146"/>
  <c r="D49" i="146" s="1"/>
  <c r="C47" i="146"/>
  <c r="C49" i="146" s="1"/>
  <c r="H46" i="146"/>
  <c r="L46" i="146" s="1"/>
  <c r="H45" i="146"/>
  <c r="L45" i="146" s="1"/>
  <c r="H44" i="146"/>
  <c r="L44" i="146" s="1"/>
  <c r="H43" i="146"/>
  <c r="L43" i="146" s="1"/>
  <c r="H42" i="146"/>
  <c r="L42" i="146" s="1"/>
  <c r="H41" i="146"/>
  <c r="L41" i="146" s="1"/>
  <c r="H40" i="146"/>
  <c r="L40" i="146" s="1"/>
  <c r="H39" i="146"/>
  <c r="L39" i="146" s="1"/>
  <c r="H38" i="146"/>
  <c r="L38" i="146" s="1"/>
  <c r="H36" i="146"/>
  <c r="H34" i="146"/>
  <c r="J29" i="146"/>
  <c r="G29" i="146"/>
  <c r="F29" i="146"/>
  <c r="E29" i="146"/>
  <c r="D29" i="146"/>
  <c r="C29" i="146"/>
  <c r="H28" i="146"/>
  <c r="L28" i="146" s="1"/>
  <c r="H27" i="146"/>
  <c r="L27" i="146" s="1"/>
  <c r="H26" i="146"/>
  <c r="L26" i="146" s="1"/>
  <c r="H25" i="146"/>
  <c r="L25" i="146" s="1"/>
  <c r="H24" i="146"/>
  <c r="L24" i="146" s="1"/>
  <c r="H23" i="146"/>
  <c r="L23" i="146" s="1"/>
  <c r="H22" i="146"/>
  <c r="L22" i="146" s="1"/>
  <c r="J18" i="146"/>
  <c r="J20" i="146" s="1"/>
  <c r="G18" i="146"/>
  <c r="G20" i="146" s="1"/>
  <c r="F18" i="146"/>
  <c r="F20" i="146" s="1"/>
  <c r="E18" i="146"/>
  <c r="E20" i="146" s="1"/>
  <c r="D18" i="146"/>
  <c r="D20" i="146" s="1"/>
  <c r="C18" i="146"/>
  <c r="C20" i="146" s="1"/>
  <c r="H17" i="146"/>
  <c r="L17" i="146" s="1"/>
  <c r="H16" i="146"/>
  <c r="L16" i="146" s="1"/>
  <c r="H15" i="146"/>
  <c r="L15" i="146" s="1"/>
  <c r="H13" i="146"/>
  <c r="L13" i="146" s="1"/>
  <c r="H12" i="146"/>
  <c r="L12" i="146" s="1"/>
  <c r="H11" i="146"/>
  <c r="L11" i="146" s="1"/>
  <c r="H10" i="146"/>
  <c r="L10" i="146" s="1"/>
  <c r="H9" i="146"/>
  <c r="L9" i="146" s="1"/>
  <c r="H7" i="146"/>
  <c r="E60" i="146" l="1"/>
  <c r="E5" i="146" s="1"/>
  <c r="E31" i="146" s="1"/>
  <c r="J60" i="146"/>
  <c r="J5" i="146" s="1"/>
  <c r="J31" i="146" s="1"/>
  <c r="F60" i="146"/>
  <c r="F5" i="146" s="1"/>
  <c r="F31" i="146" s="1"/>
  <c r="D60" i="146"/>
  <c r="D5" i="146" s="1"/>
  <c r="D31" i="146" s="1"/>
  <c r="G60" i="146"/>
  <c r="G5" i="146" s="1"/>
  <c r="G31" i="146" s="1"/>
  <c r="H58" i="146"/>
  <c r="C60" i="146"/>
  <c r="C5" i="146" s="1"/>
  <c r="H29" i="146"/>
  <c r="H47" i="146"/>
  <c r="H49" i="146" s="1"/>
  <c r="L47" i="146"/>
  <c r="L18" i="146"/>
  <c r="L29" i="146"/>
  <c r="L7" i="146"/>
  <c r="H18" i="146"/>
  <c r="H20" i="146" s="1"/>
  <c r="L51" i="146"/>
  <c r="L58" i="146" s="1"/>
  <c r="L34" i="146"/>
  <c r="L36" i="146"/>
  <c r="H5" i="146" l="1"/>
  <c r="H31" i="146" s="1"/>
  <c r="H60" i="146"/>
  <c r="C31" i="146"/>
  <c r="L20" i="146"/>
  <c r="L49" i="146"/>
  <c r="L60" i="146" s="1"/>
  <c r="L5" i="146" l="1"/>
  <c r="L31" i="146" s="1"/>
  <c r="E22" i="145"/>
  <c r="C22" i="145"/>
  <c r="E17" i="145"/>
  <c r="E24" i="145" s="1"/>
  <c r="E26" i="145" s="1"/>
  <c r="C17" i="145"/>
  <c r="C24" i="145" l="1"/>
  <c r="C26" i="145" s="1"/>
  <c r="F63" i="144"/>
  <c r="D63" i="144"/>
  <c r="F51" i="144"/>
  <c r="D51" i="144"/>
  <c r="F38" i="144"/>
  <c r="F40" i="144" s="1"/>
  <c r="D38" i="144"/>
  <c r="D40" i="144" s="1"/>
  <c r="F29" i="144"/>
  <c r="D29" i="144"/>
  <c r="F15" i="144"/>
  <c r="D15" i="144"/>
  <c r="D64" i="144" l="1"/>
  <c r="D30" i="144"/>
  <c r="F30" i="144"/>
  <c r="F64" i="144"/>
  <c r="F52" i="143"/>
  <c r="D52" i="143"/>
  <c r="F43" i="143"/>
  <c r="D43" i="143"/>
  <c r="F26" i="143"/>
  <c r="F31" i="143" s="1"/>
  <c r="D26" i="143"/>
  <c r="D31" i="143" s="1"/>
  <c r="F19" i="143"/>
  <c r="D19" i="143"/>
  <c r="F12" i="143"/>
  <c r="F20" i="143" s="1"/>
  <c r="D12" i="143"/>
  <c r="D20" i="143" s="1"/>
  <c r="D33" i="143" l="1"/>
  <c r="D45" i="143" s="1"/>
  <c r="F33" i="143"/>
  <c r="F45" i="143" s="1"/>
  <c r="F61" i="1" l="1"/>
  <c r="F30" i="1" s="1"/>
  <c r="D61" i="1"/>
  <c r="D46" i="1" s="1"/>
  <c r="F42" i="1"/>
  <c r="D42" i="1"/>
  <c r="F40" i="1"/>
  <c r="D40" i="1"/>
  <c r="F28" i="1"/>
  <c r="D28" i="1"/>
  <c r="F11" i="1"/>
  <c r="F26" i="1" s="1"/>
  <c r="D11" i="1"/>
  <c r="D13" i="1" s="1"/>
  <c r="F13" i="1" l="1"/>
  <c r="F39" i="1" s="1"/>
  <c r="F41" i="1" s="1"/>
  <c r="F43" i="1" s="1"/>
  <c r="F46" i="1"/>
  <c r="D39" i="1"/>
  <c r="D41" i="1" s="1"/>
  <c r="D43" i="1" s="1"/>
  <c r="D18" i="1"/>
  <c r="D21" i="1" s="1"/>
  <c r="D22" i="1" s="1"/>
  <c r="D45" i="1"/>
  <c r="D47" i="1" s="1"/>
  <c r="D30" i="1"/>
  <c r="D27" i="1" s="1"/>
  <c r="D26" i="1"/>
  <c r="F18" i="1"/>
  <c r="F21" i="1" s="1"/>
  <c r="F22" i="1" s="1"/>
  <c r="F45" i="1" l="1"/>
  <c r="F27" i="1"/>
  <c r="F47" i="1"/>
</calcChain>
</file>

<file path=xl/sharedStrings.xml><?xml version="1.0" encoding="utf-8"?>
<sst xmlns="http://schemas.openxmlformats.org/spreadsheetml/2006/main" count="252" uniqueCount="189">
  <si>
    <t>Consolidated income statement</t>
  </si>
  <si>
    <t>Amounts in SEK million, 1 January-31 December</t>
  </si>
  <si>
    <t>Note</t>
  </si>
  <si>
    <t>Net sales</t>
  </si>
  <si>
    <t>6, 7, 8</t>
  </si>
  <si>
    <t>Cost of purchases</t>
  </si>
  <si>
    <t>Other external expenses</t>
  </si>
  <si>
    <t>Personnel expenses</t>
  </si>
  <si>
    <t>Other operating incomes and expenses, net</t>
  </si>
  <si>
    <t>Participations in the results of associated companies</t>
  </si>
  <si>
    <t>Operating profit before depreciation, amortisation and impairment losses (EBITDA)</t>
  </si>
  <si>
    <t>Depreciation, amortisation and impairments</t>
  </si>
  <si>
    <r>
      <t>Operating profit (EBIT)</t>
    </r>
    <r>
      <rPr>
        <b/>
        <vertAlign val="superscript"/>
        <sz val="9"/>
        <rFont val="Calibri"/>
        <family val="2"/>
        <scheme val="minor"/>
      </rPr>
      <t>1</t>
    </r>
  </si>
  <si>
    <t>7, 8, 9, 14, 15</t>
  </si>
  <si>
    <r>
      <t>Financial income</t>
    </r>
    <r>
      <rPr>
        <vertAlign val="superscript"/>
        <sz val="9"/>
        <rFont val="Calibri"/>
        <family val="2"/>
        <scheme val="minor"/>
      </rPr>
      <t>4</t>
    </r>
  </si>
  <si>
    <r>
      <t>Financial expenses</t>
    </r>
    <r>
      <rPr>
        <vertAlign val="superscript"/>
        <sz val="9"/>
        <rFont val="Calibri"/>
        <family val="2"/>
        <scheme val="minor"/>
      </rPr>
      <t>2, 3, 4</t>
    </r>
  </si>
  <si>
    <t>Return from the Swedish Nuclear Waste Fund</t>
  </si>
  <si>
    <t>Profit before income taxes</t>
  </si>
  <si>
    <t>Income taxes expense</t>
  </si>
  <si>
    <t>Profit for the year</t>
  </si>
  <si>
    <t>Attributable to owner of the Parent Company</t>
  </si>
  <si>
    <t>Attributable to non-controlling interests</t>
  </si>
  <si>
    <t>Supplementary information</t>
  </si>
  <si>
    <r>
      <t>Underlying operating profit before depreciation, amortisation and impairment losses</t>
    </r>
    <r>
      <rPr>
        <vertAlign val="superscript"/>
        <sz val="9"/>
        <rFont val="Calibri"/>
        <family val="2"/>
        <scheme val="minor"/>
      </rPr>
      <t>5</t>
    </r>
  </si>
  <si>
    <t>7, 8</t>
  </si>
  <si>
    <r>
      <t>Underlying operating profit</t>
    </r>
    <r>
      <rPr>
        <vertAlign val="superscript"/>
        <sz val="9"/>
        <rFont val="Calibri"/>
        <family val="2"/>
        <scheme val="minor"/>
      </rPr>
      <t>5</t>
    </r>
  </si>
  <si>
    <t>Financial items, net excl. discounting effects attributable to provisions and return from the Swedish Nuclear Waste Fund</t>
  </si>
  <si>
    <r>
      <t>1) Including items affecting comparability.</t>
    </r>
    <r>
      <rPr>
        <vertAlign val="superscript"/>
        <sz val="9"/>
        <rFont val="Calibri"/>
        <family val="2"/>
        <scheme val="minor"/>
      </rPr>
      <t>5</t>
    </r>
  </si>
  <si>
    <t>2) Including interest components related to pension costs.</t>
  </si>
  <si>
    <t>3) Including discounting effects attributable to provisions.</t>
  </si>
  <si>
    <t>4) Items affecting comparability recognised as financial income and expenses, net.</t>
  </si>
  <si>
    <t>Calculations - Comments on the consolidated income statement</t>
  </si>
  <si>
    <t>Underlying operating profit</t>
  </si>
  <si>
    <t>Amounts in SEK million</t>
  </si>
  <si>
    <t>Operating profit (EBIT)</t>
  </si>
  <si>
    <t>Depreciation, amortisation and impairment losses</t>
  </si>
  <si>
    <t>Items affecting comparability excl. impairment losses and reversed impairment losses</t>
  </si>
  <si>
    <t>Underlying operating profit before depreciation, amortisation and impairment losses</t>
  </si>
  <si>
    <t>Items affecting comparability affecting operating profit (EBIT)</t>
  </si>
  <si>
    <t>Capital gains</t>
  </si>
  <si>
    <t>Capital losses</t>
  </si>
  <si>
    <t>Impairment losses</t>
  </si>
  <si>
    <t>Reversed impairment losses</t>
  </si>
  <si>
    <t>Provisions</t>
  </si>
  <si>
    <t>Unrealised changes in the fair value of energy derivatives</t>
  </si>
  <si>
    <t>Unrealised changes in the fair value of inventories</t>
  </si>
  <si>
    <t>Restructuring costs</t>
  </si>
  <si>
    <t>Other infrequent items affecting comparability</t>
  </si>
  <si>
    <t>Total</t>
  </si>
  <si>
    <t>Items affecting comparability</t>
  </si>
  <si>
    <t>Consolidated Statement of Cash Flows</t>
  </si>
  <si>
    <t>Operating activities</t>
  </si>
  <si>
    <t>Operating profit before depreciation, amortisation and impairment losses</t>
  </si>
  <si>
    <t>Tax paid</t>
  </si>
  <si>
    <t>Capital gains/losses, net</t>
  </si>
  <si>
    <t>Interest received</t>
  </si>
  <si>
    <t>Interest paid</t>
  </si>
  <si>
    <t>Other, incl. non-cash items</t>
  </si>
  <si>
    <r>
      <t>Funds from operations (FFO)</t>
    </r>
    <r>
      <rPr>
        <b/>
        <vertAlign val="superscript"/>
        <sz val="9"/>
        <rFont val="Calibri"/>
        <family val="2"/>
        <scheme val="minor"/>
      </rPr>
      <t>1</t>
    </r>
  </si>
  <si>
    <t>Changes in inventories</t>
  </si>
  <si>
    <t>Changes in operating receivables</t>
  </si>
  <si>
    <t>Changes in operating liabilities</t>
  </si>
  <si>
    <t>Margin calls</t>
  </si>
  <si>
    <t>Other changes</t>
  </si>
  <si>
    <t>Cash flow from changes in operating assets and operating liabilities</t>
  </si>
  <si>
    <t>Cash flow from operating activities</t>
  </si>
  <si>
    <t>Investing activities</t>
  </si>
  <si>
    <t>Acquisitions in Group companies</t>
  </si>
  <si>
    <t>Investments in associated companies and other shares and participations</t>
  </si>
  <si>
    <t>Other investments in non-current assets</t>
  </si>
  <si>
    <t>Total investments</t>
  </si>
  <si>
    <t>Divestments</t>
  </si>
  <si>
    <t>Cash and cash equivalents in acquired companies</t>
  </si>
  <si>
    <t>Cash and cash equivalents in divested companies</t>
  </si>
  <si>
    <t>Cash flow from investing activities</t>
  </si>
  <si>
    <t>Cash flow before financing activities</t>
  </si>
  <si>
    <t>Financing activities</t>
  </si>
  <si>
    <t>Changes in short-term investments</t>
  </si>
  <si>
    <t>Changes in loans to owners of non-controlling interests in foreign Group companies</t>
  </si>
  <si>
    <r>
      <t>Loans raised</t>
    </r>
    <r>
      <rPr>
        <vertAlign val="superscript"/>
        <sz val="9"/>
        <rFont val="Calibri"/>
        <family val="2"/>
        <scheme val="minor"/>
      </rPr>
      <t>2</t>
    </r>
  </si>
  <si>
    <t>Amortisation of debt pertaining to acquisitions of Group companies</t>
  </si>
  <si>
    <t>Amortisation of other debt</t>
  </si>
  <si>
    <t>Dividends paid to owners</t>
  </si>
  <si>
    <t>Contribution/repaid contribution from owners of non-controlling interests</t>
  </si>
  <si>
    <t>Cash flow from financing activities</t>
  </si>
  <si>
    <t>Cash flow for the year</t>
  </si>
  <si>
    <t>Cash and cash equivalents</t>
  </si>
  <si>
    <t>Cash and cash equivalents at start of year</t>
  </si>
  <si>
    <t>Cash and cash equivalents included in assets held for sale</t>
  </si>
  <si>
    <t>Translation differences</t>
  </si>
  <si>
    <t>Cash and cash equivalents at end of year</t>
  </si>
  <si>
    <t>Consolidated balance sheet</t>
  </si>
  <si>
    <t>31 December 2020</t>
  </si>
  <si>
    <t>31 December 2019</t>
  </si>
  <si>
    <t>Assets</t>
  </si>
  <si>
    <t>Non-current assets</t>
  </si>
  <si>
    <t>Intangible assets: non-current</t>
  </si>
  <si>
    <t>Property, plant and equipment</t>
  </si>
  <si>
    <t>Participations in associated companies and joint arrangements</t>
  </si>
  <si>
    <t>Other shares and participations</t>
  </si>
  <si>
    <t>Share in the Swedish Nuclear Waste Fund</t>
  </si>
  <si>
    <t>Derivative assets</t>
  </si>
  <si>
    <t>Deferred tax assets</t>
  </si>
  <si>
    <t>Other non-current receivables</t>
  </si>
  <si>
    <t>Total non-current assets</t>
  </si>
  <si>
    <t>Current assets</t>
  </si>
  <si>
    <t>Inventories</t>
  </si>
  <si>
    <t>Intangible assets: current</t>
  </si>
  <si>
    <t>Trade receivables and other receivables</t>
  </si>
  <si>
    <t>Contract assets</t>
  </si>
  <si>
    <t>Advance payments paid</t>
  </si>
  <si>
    <t>Prepaid expenses and accrued income</t>
  </si>
  <si>
    <t>Current tax assets</t>
  </si>
  <si>
    <t>Short-term investments</t>
  </si>
  <si>
    <t>Assets held for sale</t>
  </si>
  <si>
    <t>Total current assets</t>
  </si>
  <si>
    <t>Total assets</t>
  </si>
  <si>
    <t>Equity and liabilities</t>
  </si>
  <si>
    <t>Equity attributable to owners of the Parent Company</t>
  </si>
  <si>
    <t>Share capital</t>
  </si>
  <si>
    <t>Reserve for cash flow hedges</t>
  </si>
  <si>
    <t>Other reserves</t>
  </si>
  <si>
    <t>Retained earnings incl. profit for the year</t>
  </si>
  <si>
    <t>Total equity attributable to owners of the Parent Company</t>
  </si>
  <si>
    <t>Equity attributable to non-controlling interests</t>
  </si>
  <si>
    <t>Total equity</t>
  </si>
  <si>
    <t>Non-current liabilities</t>
  </si>
  <si>
    <t>Hybrid Capital</t>
  </si>
  <si>
    <t>Other interest-bearing liabilities</t>
  </si>
  <si>
    <t>Pension provisions</t>
  </si>
  <si>
    <t>Other interest-bearing provisions</t>
  </si>
  <si>
    <t>Derivative liabilities</t>
  </si>
  <si>
    <t>Deferred tax liabilities</t>
  </si>
  <si>
    <t>Contract liabilities</t>
  </si>
  <si>
    <t>Other noninterest-bearing liabilities</t>
  </si>
  <si>
    <t>Total non-current liabilities</t>
  </si>
  <si>
    <t>Current liabilities</t>
  </si>
  <si>
    <t>Trade payables and other liabilities</t>
  </si>
  <si>
    <t>Advance payments received</t>
  </si>
  <si>
    <t>Accrued expenses and deferred income</t>
  </si>
  <si>
    <t>Current tax liabilities</t>
  </si>
  <si>
    <t>Interest-bearing provisions</t>
  </si>
  <si>
    <t>Liabilities associated with assets held for sale</t>
  </si>
  <si>
    <t>Total current liabilities</t>
  </si>
  <si>
    <t>Total equity and liabilities</t>
  </si>
  <si>
    <t>Consolidated statement of comprehensive income</t>
  </si>
  <si>
    <t>Other comprehensive income</t>
  </si>
  <si>
    <t>Items that will be reclassified to profit or loss when specific conditions are met</t>
  </si>
  <si>
    <t>Cash flow hedges - changes in fair value</t>
  </si>
  <si>
    <t xml:space="preserve">Cash flow hedges - dissolved against income statement </t>
  </si>
  <si>
    <t>Cash flow hedges - transferred to cost of hedged item</t>
  </si>
  <si>
    <t>Hedging of net investments in foreign operations</t>
  </si>
  <si>
    <t>Translation differences, divested companies</t>
  </si>
  <si>
    <t>Income taxes related to items that will be reclassified</t>
  </si>
  <si>
    <t>Total Items that will be reclassified to profit or loss when specific conditions are met</t>
  </si>
  <si>
    <t>Items that will not be reclassified to profit or loss</t>
  </si>
  <si>
    <t>Remeasurement pertaining to defined benefit obligations</t>
  </si>
  <si>
    <t>Income taxes related to items that will not be reclassified</t>
  </si>
  <si>
    <t>Total Items that will not be reclassified to profit or loss</t>
  </si>
  <si>
    <t>Total other comprehensive income, net after income taxes</t>
  </si>
  <si>
    <t>Total comprehensive income for the year</t>
  </si>
  <si>
    <t>Consolidated statement of changes in equity</t>
  </si>
  <si>
    <t>Attributable
to non- 
controlling
interests</t>
  </si>
  <si>
    <t>Total 
equity</t>
  </si>
  <si>
    <t xml:space="preserve"> Share
capital</t>
  </si>
  <si>
    <t>Reserve
for
hedges</t>
  </si>
  <si>
    <t>Translation 
reserve</t>
  </si>
  <si>
    <t>Fair value 
reserve</t>
  </si>
  <si>
    <t xml:space="preserve">Retained 
earnings </t>
  </si>
  <si>
    <t>Balance brought forward 2020</t>
  </si>
  <si>
    <t>Remeasurement of available-for-sale financial assets (unrealised)</t>
  </si>
  <si>
    <t>Income taxes related to other comprehensive income</t>
  </si>
  <si>
    <t>Total other comprehensive income for the year</t>
  </si>
  <si>
    <t>Group contributions from (+)/to (-) owners of non-controlling interests</t>
  </si>
  <si>
    <t>Changes in ownership in Group companies on divestments of shares to owners of non-controlling interests</t>
  </si>
  <si>
    <t>Additional purchase price pertaining to previous share purchase</t>
  </si>
  <si>
    <t>Contribution to/from minority interest</t>
  </si>
  <si>
    <t>Changes as a result of changed ownership</t>
  </si>
  <si>
    <t>Total transactions with equity holders</t>
  </si>
  <si>
    <t>Balance carried forward 2020</t>
  </si>
  <si>
    <t>Balance brought forward 2019</t>
  </si>
  <si>
    <t>Group contributions from(+)/to(-) owners of non-controlling interests</t>
  </si>
  <si>
    <t>Balance carried forward 2019</t>
  </si>
  <si>
    <t>5) See Definitions and calculations of key ratios for the definitions of the Alternative Performance Measures</t>
  </si>
  <si>
    <t>1) Of which, reserve for hedges SEK -5 million (22).</t>
  </si>
  <si>
    <t>See also Note 38 to the consolidated accounts, Specifications of equity.</t>
  </si>
  <si>
    <t>See also information on Collateral (Note 39), Contingent liabilities (Note 40) and Commitments under consortium agreements (Note 41), in the notes to the consolidated accounts.</t>
  </si>
  <si>
    <t>1) See Definitions and calculations of key ratios for the definition of this Alternative Performance Measure.</t>
  </si>
  <si>
    <t>2) Short-term borrowings in which the duration is three months or shorter are reported 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</si>
</sst>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;\-\ #\ ##0;&quot;—&quot;"/>
    <numFmt numFmtId="165" formatCode="#,##0;\-#,##0;&quot;—&quot;"/>
  </numFmts>
  <fonts count="49"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vertAlign val="superscript"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vertAlign val="superscript"/>
      <sz val="9"/>
      <color indexed="10"/>
      <name val="Calibri"/>
      <family val="2"/>
      <scheme val="minor"/>
    </font>
    <font>
      <b/>
      <u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4"/>
      <color indexed="52"/>
      <name val="Calibri"/>
      <family val="2"/>
      <scheme val="minor"/>
    </font>
    <font>
      <sz val="9"/>
      <name val="Geneva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sz val="14"/>
      <name val="Calibri"/>
      <family val="2"/>
      <scheme val="minor"/>
    </font>
    <font>
      <b/>
      <sz val="20"/>
      <color rgb="FFFAA619"/>
      <name val="Arial"/>
      <family val="2"/>
    </font>
    <font>
      <sz val="7"/>
      <color rgb="FFFF0000"/>
      <name val="Arial"/>
      <family val="2"/>
    </font>
    <font>
      <b/>
      <sz val="7"/>
      <name val="Arial"/>
      <family val="2"/>
    </font>
    <font>
      <b/>
      <sz val="20"/>
      <color indexed="52"/>
      <name val="Arial"/>
      <family val="2"/>
    </font>
    <font>
      <sz val="11"/>
      <color indexed="8"/>
      <name val="Arial"/>
      <family val="2"/>
    </font>
    <font>
      <sz val="7"/>
      <color indexed="8"/>
      <name val="Arial"/>
      <family val="2"/>
    </font>
    <font>
      <vertAlign val="superscript"/>
      <sz val="7"/>
      <color indexed="8"/>
      <name val="Arial"/>
      <family val="2"/>
    </font>
    <font>
      <b/>
      <vertAlign val="superscript"/>
      <sz val="7"/>
      <name val="Arial"/>
      <family val="2"/>
    </font>
    <font>
      <b/>
      <sz val="11"/>
      <color theme="1"/>
      <name val="Arial"/>
      <family val="2"/>
    </font>
    <font>
      <b/>
      <vertAlign val="superscript"/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6.5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Calibri"/>
      <family val="2"/>
      <scheme val="minor"/>
    </font>
    <font>
      <b/>
      <sz val="9"/>
      <color rgb="FFFAA619"/>
      <name val="Calibri"/>
      <family val="2"/>
      <scheme val="minor"/>
    </font>
    <font>
      <sz val="2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9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2EFF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5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</cellStyleXfs>
  <cellXfs count="28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right" vertical="top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/>
    <xf numFmtId="164" fontId="4" fillId="0" borderId="0" xfId="0" applyNumberFormat="1" applyFont="1"/>
    <xf numFmtId="0" fontId="4" fillId="4" borderId="0" xfId="0" applyFont="1" applyFill="1"/>
    <xf numFmtId="0" fontId="6" fillId="0" borderId="0" xfId="0" applyFont="1"/>
    <xf numFmtId="0" fontId="4" fillId="5" borderId="0" xfId="0" applyFont="1" applyFill="1" applyAlignment="1" applyProtection="1">
      <alignment wrapText="1"/>
      <protection locked="0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5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left"/>
    </xf>
    <xf numFmtId="0" fontId="6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0" xfId="0" applyFont="1"/>
    <xf numFmtId="165" fontId="4" fillId="3" borderId="0" xfId="0" applyNumberFormat="1" applyFont="1" applyFill="1"/>
    <xf numFmtId="165" fontId="7" fillId="3" borderId="0" xfId="0" applyNumberFormat="1" applyFont="1" applyFill="1" applyAlignment="1">
      <alignment horizontal="left"/>
    </xf>
    <xf numFmtId="165" fontId="4" fillId="5" borderId="0" xfId="0" applyNumberFormat="1" applyFont="1" applyFill="1"/>
    <xf numFmtId="3" fontId="7" fillId="0" borderId="0" xfId="0" applyNumberFormat="1" applyFont="1" applyAlignment="1">
      <alignment horizontal="left"/>
    </xf>
    <xf numFmtId="165" fontId="4" fillId="3" borderId="1" xfId="0" applyNumberFormat="1" applyFont="1" applyFill="1" applyBorder="1"/>
    <xf numFmtId="165" fontId="7" fillId="3" borderId="1" xfId="0" applyNumberFormat="1" applyFont="1" applyFill="1" applyBorder="1" applyAlignment="1">
      <alignment horizontal="left"/>
    </xf>
    <xf numFmtId="165" fontId="4" fillId="5" borderId="1" xfId="0" applyNumberFormat="1" applyFont="1" applyFill="1" applyBorder="1"/>
    <xf numFmtId="3" fontId="7" fillId="0" borderId="1" xfId="0" applyNumberFormat="1" applyFont="1" applyBorder="1" applyAlignment="1">
      <alignment horizontal="left"/>
    </xf>
    <xf numFmtId="0" fontId="6" fillId="5" borderId="2" xfId="0" applyFont="1" applyFill="1" applyBorder="1" applyAlignment="1" applyProtection="1">
      <alignment wrapText="1"/>
      <protection locked="0"/>
    </xf>
    <xf numFmtId="165" fontId="6" fillId="3" borderId="2" xfId="0" applyNumberFormat="1" applyFont="1" applyFill="1" applyBorder="1"/>
    <xf numFmtId="165" fontId="6" fillId="0" borderId="2" xfId="0" applyNumberFormat="1" applyFont="1" applyBorder="1"/>
    <xf numFmtId="0" fontId="6" fillId="5" borderId="0" xfId="0" applyFont="1" applyFill="1" applyAlignment="1" applyProtection="1">
      <alignment wrapText="1"/>
      <protection locked="0"/>
    </xf>
    <xf numFmtId="165" fontId="9" fillId="0" borderId="0" xfId="0" applyNumberFormat="1" applyFont="1" applyAlignment="1">
      <alignment horizontal="right"/>
    </xf>
    <xf numFmtId="0" fontId="4" fillId="5" borderId="0" xfId="0" applyFont="1" applyFill="1" applyProtection="1">
      <protection locked="0"/>
    </xf>
    <xf numFmtId="0" fontId="4" fillId="5" borderId="1" xfId="0" applyFont="1" applyFill="1" applyBorder="1" applyProtection="1">
      <protection locked="0"/>
    </xf>
    <xf numFmtId="0" fontId="6" fillId="5" borderId="0" xfId="0" applyFont="1" applyFill="1" applyProtection="1">
      <protection locked="0"/>
    </xf>
    <xf numFmtId="164" fontId="7" fillId="0" borderId="2" xfId="0" applyNumberFormat="1" applyFont="1" applyBorder="1" applyAlignment="1">
      <alignment horizontal="left"/>
    </xf>
    <xf numFmtId="165" fontId="7" fillId="3" borderId="2" xfId="0" applyNumberFormat="1" applyFont="1" applyFill="1" applyBorder="1" applyAlignment="1">
      <alignment horizontal="left"/>
    </xf>
    <xf numFmtId="164" fontId="7" fillId="5" borderId="0" xfId="0" applyNumberFormat="1" applyFont="1" applyFill="1" applyAlignment="1">
      <alignment horizontal="left"/>
    </xf>
    <xf numFmtId="3" fontId="7" fillId="0" borderId="2" xfId="0" applyNumberFormat="1" applyFont="1" applyBorder="1" applyAlignment="1">
      <alignment horizontal="left"/>
    </xf>
    <xf numFmtId="165" fontId="6" fillId="3" borderId="0" xfId="0" applyNumberFormat="1" applyFont="1" applyFill="1"/>
    <xf numFmtId="165" fontId="6" fillId="0" borderId="0" xfId="0" applyNumberFormat="1" applyFont="1"/>
    <xf numFmtId="165" fontId="4" fillId="0" borderId="0" xfId="0" applyNumberFormat="1" applyFont="1"/>
    <xf numFmtId="0" fontId="4" fillId="0" borderId="0" xfId="0" applyFont="1" applyAlignment="1">
      <alignment wrapText="1"/>
    </xf>
    <xf numFmtId="0" fontId="4" fillId="2" borderId="0" xfId="0" applyFont="1" applyFill="1"/>
    <xf numFmtId="3" fontId="11" fillId="0" borderId="0" xfId="0" applyNumberFormat="1" applyFont="1" applyAlignment="1">
      <alignment horizontal="left"/>
    </xf>
    <xf numFmtId="3" fontId="4" fillId="5" borderId="0" xfId="0" applyNumberFormat="1" applyFont="1" applyFill="1" applyAlignment="1" applyProtection="1">
      <alignment wrapText="1"/>
      <protection locked="0"/>
    </xf>
    <xf numFmtId="165" fontId="7" fillId="0" borderId="0" xfId="0" applyNumberFormat="1" applyFont="1" applyAlignment="1">
      <alignment horizontal="left"/>
    </xf>
    <xf numFmtId="0" fontId="12" fillId="4" borderId="0" xfId="0" applyFont="1" applyFill="1" applyProtection="1">
      <protection locked="0"/>
    </xf>
    <xf numFmtId="165" fontId="4" fillId="4" borderId="0" xfId="0" applyNumberFormat="1" applyFont="1" applyFill="1"/>
    <xf numFmtId="165" fontId="7" fillId="4" borderId="0" xfId="0" applyNumberFormat="1" applyFont="1" applyFill="1" applyAlignment="1">
      <alignment horizontal="left"/>
    </xf>
    <xf numFmtId="3" fontId="7" fillId="4" borderId="0" xfId="0" applyNumberFormat="1" applyFont="1" applyFill="1" applyAlignment="1">
      <alignment horizontal="left"/>
    </xf>
    <xf numFmtId="165" fontId="4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left"/>
    </xf>
    <xf numFmtId="0" fontId="6" fillId="0" borderId="3" xfId="0" applyFont="1" applyBorder="1" applyAlignment="1">
      <alignment wrapText="1"/>
    </xf>
    <xf numFmtId="0" fontId="6" fillId="0" borderId="3" xfId="0" applyFont="1" applyBorder="1"/>
    <xf numFmtId="165" fontId="6" fillId="3" borderId="3" xfId="0" applyNumberFormat="1" applyFont="1" applyFill="1" applyBorder="1" applyAlignment="1">
      <alignment horizontal="right"/>
    </xf>
    <xf numFmtId="0" fontId="10" fillId="3" borderId="3" xfId="0" applyFont="1" applyFill="1" applyBorder="1" applyAlignment="1">
      <alignment horizontal="left"/>
    </xf>
    <xf numFmtId="165" fontId="6" fillId="0" borderId="3" xfId="0" applyNumberFormat="1" applyFont="1" applyBorder="1"/>
    <xf numFmtId="3" fontId="10" fillId="0" borderId="3" xfId="0" applyNumberFormat="1" applyFont="1" applyBorder="1" applyAlignment="1">
      <alignment horizontal="left"/>
    </xf>
    <xf numFmtId="0" fontId="6" fillId="3" borderId="0" xfId="0" applyFont="1" applyFill="1" applyAlignment="1">
      <alignment horizontal="right"/>
    </xf>
    <xf numFmtId="165" fontId="10" fillId="3" borderId="0" xfId="0" applyNumberFormat="1" applyFont="1" applyFill="1" applyAlignment="1">
      <alignment horizontal="left"/>
    </xf>
    <xf numFmtId="165" fontId="6" fillId="5" borderId="0" xfId="0" applyNumberFormat="1" applyFont="1" applyFill="1"/>
    <xf numFmtId="3" fontId="10" fillId="0" borderId="0" xfId="0" applyNumberFormat="1" applyFont="1" applyAlignment="1">
      <alignment horizontal="left"/>
    </xf>
    <xf numFmtId="0" fontId="4" fillId="0" borderId="0" xfId="0" applyFont="1"/>
    <xf numFmtId="0" fontId="4" fillId="0" borderId="1" xfId="0" applyFont="1" applyBorder="1"/>
    <xf numFmtId="0" fontId="1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/>
    <xf numFmtId="3" fontId="7" fillId="0" borderId="0" xfId="0" applyNumberFormat="1" applyFont="1" applyAlignment="1">
      <alignment horizontal="left"/>
    </xf>
    <xf numFmtId="165" fontId="4" fillId="3" borderId="0" xfId="0" applyNumberFormat="1" applyFont="1" applyFill="1"/>
    <xf numFmtId="165" fontId="7" fillId="3" borderId="0" xfId="0" applyNumberFormat="1" applyFont="1" applyFill="1" applyAlignment="1">
      <alignment horizontal="left"/>
    </xf>
    <xf numFmtId="165" fontId="4" fillId="5" borderId="0" xfId="0" applyNumberFormat="1" applyFont="1" applyFill="1"/>
    <xf numFmtId="165" fontId="4" fillId="6" borderId="0" xfId="0" applyNumberFormat="1" applyFont="1" applyFill="1"/>
    <xf numFmtId="165" fontId="7" fillId="6" borderId="0" xfId="0" applyNumberFormat="1" applyFont="1" applyFill="1" applyAlignment="1">
      <alignment horizontal="left"/>
    </xf>
    <xf numFmtId="0" fontId="14" fillId="5" borderId="0" xfId="0" applyFont="1" applyFill="1"/>
    <xf numFmtId="0" fontId="16" fillId="0" borderId="0" xfId="0" applyFont="1"/>
    <xf numFmtId="0" fontId="17" fillId="0" borderId="0" xfId="0" applyFont="1" applyAlignment="1">
      <alignment horizontal="left"/>
    </xf>
    <xf numFmtId="0" fontId="18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24" fillId="6" borderId="0" xfId="2" applyFont="1" applyFill="1" applyAlignment="1"/>
    <xf numFmtId="0" fontId="21" fillId="0" borderId="0" xfId="0" applyFont="1" applyAlignment="1">
      <alignment vertical="top"/>
    </xf>
    <xf numFmtId="0" fontId="21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4" fillId="2" borderId="1" xfId="2" applyFont="1" applyFill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164" fontId="4" fillId="3" borderId="0" xfId="2" applyNumberFormat="1" applyFont="1" applyFill="1" applyAlignment="1"/>
    <xf numFmtId="164" fontId="4" fillId="2" borderId="0" xfId="2" applyNumberFormat="1" applyFont="1" applyFill="1" applyAlignment="1"/>
    <xf numFmtId="165" fontId="4" fillId="3" borderId="0" xfId="2" applyNumberFormat="1" applyFont="1" applyFill="1" applyAlignment="1"/>
    <xf numFmtId="165" fontId="4" fillId="0" borderId="0" xfId="2" applyNumberFormat="1" applyFont="1" applyAlignment="1"/>
    <xf numFmtId="165" fontId="7" fillId="3" borderId="0" xfId="2" applyNumberFormat="1" applyFont="1" applyFill="1" applyAlignment="1">
      <alignment horizontal="left"/>
    </xf>
    <xf numFmtId="0" fontId="4" fillId="0" borderId="3" xfId="0" applyFont="1" applyBorder="1"/>
    <xf numFmtId="165" fontId="6" fillId="3" borderId="3" xfId="2" applyNumberFormat="1" applyFont="1" applyFill="1" applyBorder="1" applyAlignment="1"/>
    <xf numFmtId="165" fontId="7" fillId="3" borderId="3" xfId="2" applyNumberFormat="1" applyFont="1" applyFill="1" applyBorder="1" applyAlignment="1">
      <alignment horizontal="left"/>
    </xf>
    <xf numFmtId="165" fontId="6" fillId="2" borderId="3" xfId="2" applyNumberFormat="1" applyFont="1" applyFill="1" applyBorder="1" applyAlignment="1"/>
    <xf numFmtId="3" fontId="7" fillId="0" borderId="3" xfId="0" applyNumberFormat="1" applyFont="1" applyBorder="1" applyAlignment="1">
      <alignment horizontal="left"/>
    </xf>
    <xf numFmtId="165" fontId="4" fillId="2" borderId="0" xfId="2" applyNumberFormat="1" applyFont="1" applyFill="1" applyAlignment="1"/>
    <xf numFmtId="0" fontId="6" fillId="0" borderId="4" xfId="0" applyFont="1" applyBorder="1"/>
    <xf numFmtId="0" fontId="4" fillId="0" borderId="4" xfId="0" applyFont="1" applyBorder="1"/>
    <xf numFmtId="165" fontId="7" fillId="3" borderId="4" xfId="2" applyNumberFormat="1" applyFont="1" applyFill="1" applyBorder="1" applyAlignment="1">
      <alignment horizontal="left"/>
    </xf>
    <xf numFmtId="3" fontId="7" fillId="0" borderId="4" xfId="0" applyNumberFormat="1" applyFont="1" applyBorder="1" applyAlignment="1">
      <alignment horizontal="left"/>
    </xf>
    <xf numFmtId="3" fontId="10" fillId="6" borderId="0" xfId="0" applyNumberFormat="1" applyFont="1" applyFill="1" applyAlignment="1">
      <alignment horizontal="left"/>
    </xf>
    <xf numFmtId="165" fontId="4" fillId="0" borderId="0" xfId="2" applyNumberFormat="1" applyFont="1" applyAlignment="1">
      <alignment horizontal="right"/>
    </xf>
    <xf numFmtId="165" fontId="7" fillId="6" borderId="0" xfId="2" applyNumberFormat="1" applyFont="1" applyFill="1" applyAlignment="1">
      <alignment horizontal="left"/>
    </xf>
    <xf numFmtId="165" fontId="10" fillId="3" borderId="0" xfId="2" applyNumberFormat="1" applyFont="1" applyFill="1" applyAlignment="1">
      <alignment horizontal="left"/>
    </xf>
    <xf numFmtId="165" fontId="10" fillId="6" borderId="0" xfId="2" applyNumberFormat="1" applyFont="1" applyFill="1" applyAlignment="1">
      <alignment horizontal="left"/>
    </xf>
    <xf numFmtId="165" fontId="7" fillId="3" borderId="3" xfId="0" applyNumberFormat="1" applyFont="1" applyFill="1" applyBorder="1" applyAlignment="1">
      <alignment horizontal="left"/>
    </xf>
    <xf numFmtId="165" fontId="4" fillId="0" borderId="1" xfId="0" applyNumberFormat="1" applyFont="1" applyBorder="1"/>
    <xf numFmtId="165" fontId="6" fillId="3" borderId="0" xfId="2" applyNumberFormat="1" applyFont="1" applyFill="1" applyAlignment="1"/>
    <xf numFmtId="165" fontId="10" fillId="3" borderId="3" xfId="0" applyNumberFormat="1" applyFont="1" applyFill="1" applyBorder="1" applyAlignment="1">
      <alignment horizontal="left"/>
    </xf>
    <xf numFmtId="165" fontId="6" fillId="0" borderId="0" xfId="2" applyNumberFormat="1" applyFont="1" applyAlignment="1"/>
    <xf numFmtId="0" fontId="7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0" fontId="25" fillId="0" borderId="0" xfId="0" applyFont="1"/>
    <xf numFmtId="164" fontId="26" fillId="2" borderId="0" xfId="2" applyNumberFormat="1" applyFont="1" applyFill="1" applyAlignment="1"/>
    <xf numFmtId="164" fontId="22" fillId="2" borderId="0" xfId="2" applyNumberFormat="1" applyFont="1" applyFill="1" applyAlignment="1">
      <alignment horizontal="left"/>
    </xf>
    <xf numFmtId="3" fontId="22" fillId="0" borderId="0" xfId="0" applyNumberFormat="1" applyFont="1" applyAlignment="1">
      <alignment horizontal="left"/>
    </xf>
    <xf numFmtId="0" fontId="26" fillId="0" borderId="0" xfId="0" applyFont="1"/>
    <xf numFmtId="0" fontId="21" fillId="5" borderId="0" xfId="0" applyFont="1" applyFill="1"/>
    <xf numFmtId="0" fontId="22" fillId="5" borderId="0" xfId="0" applyFont="1" applyFill="1" applyAlignment="1">
      <alignment horizontal="left"/>
    </xf>
    <xf numFmtId="0" fontId="27" fillId="5" borderId="0" xfId="0" applyFont="1" applyFill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left"/>
    </xf>
    <xf numFmtId="0" fontId="29" fillId="5" borderId="0" xfId="0" applyFont="1" applyFill="1"/>
    <xf numFmtId="0" fontId="30" fillId="5" borderId="0" xfId="0" applyFont="1" applyFill="1" applyAlignment="1">
      <alignment horizontal="left"/>
    </xf>
    <xf numFmtId="0" fontId="26" fillId="5" borderId="0" xfId="0" applyFont="1" applyFill="1" applyAlignment="1">
      <alignment vertical="top"/>
    </xf>
    <xf numFmtId="0" fontId="26" fillId="5" borderId="0" xfId="0" applyFont="1" applyFill="1" applyAlignment="1">
      <alignment horizontal="right" vertical="top"/>
    </xf>
    <xf numFmtId="0" fontId="31" fillId="5" borderId="0" xfId="0" applyFont="1" applyFill="1" applyAlignment="1">
      <alignment horizontal="left" vertical="top"/>
    </xf>
    <xf numFmtId="0" fontId="32" fillId="6" borderId="0" xfId="0" applyFont="1" applyFill="1"/>
    <xf numFmtId="0" fontId="33" fillId="6" borderId="1" xfId="0" applyFont="1" applyFill="1" applyBorder="1" applyAlignment="1">
      <alignment horizontal="left"/>
    </xf>
    <xf numFmtId="0" fontId="32" fillId="0" borderId="0" xfId="0" applyFont="1"/>
    <xf numFmtId="0" fontId="34" fillId="5" borderId="0" xfId="0" applyFont="1" applyFill="1" applyAlignment="1">
      <alignment horizontal="left"/>
    </xf>
    <xf numFmtId="0" fontId="35" fillId="0" borderId="0" xfId="0" applyFont="1"/>
    <xf numFmtId="165" fontId="34" fillId="5" borderId="0" xfId="0" applyNumberFormat="1" applyFont="1" applyFill="1" applyAlignment="1">
      <alignment horizontal="left"/>
    </xf>
    <xf numFmtId="165" fontId="33" fillId="5" borderId="3" xfId="0" applyNumberFormat="1" applyFont="1" applyFill="1" applyBorder="1" applyAlignment="1">
      <alignment horizontal="left" vertical="top"/>
    </xf>
    <xf numFmtId="0" fontId="35" fillId="0" borderId="0" xfId="0" applyFont="1" applyAlignment="1">
      <alignment vertical="top"/>
    </xf>
    <xf numFmtId="165" fontId="34" fillId="5" borderId="4" xfId="0" applyNumberFormat="1" applyFont="1" applyFill="1" applyBorder="1" applyAlignment="1">
      <alignment horizontal="left"/>
    </xf>
    <xf numFmtId="165" fontId="34" fillId="5" borderId="0" xfId="0" applyNumberFormat="1" applyFont="1" applyFill="1" applyAlignment="1">
      <alignment horizontal="left" vertical="top"/>
    </xf>
    <xf numFmtId="165" fontId="34" fillId="5" borderId="3" xfId="0" applyNumberFormat="1" applyFont="1" applyFill="1" applyBorder="1" applyAlignment="1">
      <alignment horizontal="left"/>
    </xf>
    <xf numFmtId="165" fontId="34" fillId="5" borderId="1" xfId="0" applyNumberFormat="1" applyFont="1" applyFill="1" applyBorder="1" applyAlignment="1">
      <alignment horizontal="left"/>
    </xf>
    <xf numFmtId="165" fontId="34" fillId="5" borderId="3" xfId="0" applyNumberFormat="1" applyFont="1" applyFill="1" applyBorder="1" applyAlignment="1">
      <alignment horizontal="left" vertical="top"/>
    </xf>
    <xf numFmtId="0" fontId="21" fillId="0" borderId="0" xfId="0" applyFont="1" applyAlignment="1">
      <alignment horizontal="center"/>
    </xf>
    <xf numFmtId="164" fontId="26" fillId="0" borderId="0" xfId="0" applyNumberFormat="1" applyFont="1"/>
    <xf numFmtId="164" fontId="26" fillId="5" borderId="0" xfId="0" applyNumberFormat="1" applyFont="1" applyFill="1"/>
    <xf numFmtId="0" fontId="21" fillId="0" borderId="0" xfId="0" applyFont="1" applyAlignment="1">
      <alignment horizontal="left"/>
    </xf>
    <xf numFmtId="164" fontId="21" fillId="5" borderId="0" xfId="0" applyNumberFormat="1" applyFont="1" applyFill="1"/>
    <xf numFmtId="164" fontId="22" fillId="5" borderId="0" xfId="0" applyNumberFormat="1" applyFont="1" applyFill="1" applyAlignment="1">
      <alignment horizontal="left"/>
    </xf>
    <xf numFmtId="0" fontId="16" fillId="6" borderId="0" xfId="0" applyFont="1" applyFill="1"/>
    <xf numFmtId="0" fontId="17" fillId="6" borderId="0" xfId="0" applyFont="1" applyFill="1" applyAlignment="1">
      <alignment horizontal="left"/>
    </xf>
    <xf numFmtId="0" fontId="36" fillId="2" borderId="0" xfId="4" applyFont="1" applyFill="1" applyAlignment="1"/>
    <xf numFmtId="0" fontId="37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6" borderId="0" xfId="2" applyFont="1" applyFill="1" applyAlignment="1"/>
    <xf numFmtId="0" fontId="6" fillId="3" borderId="1" xfId="0" applyFont="1" applyFill="1" applyBorder="1"/>
    <xf numFmtId="165" fontId="10" fillId="0" borderId="0" xfId="0" applyNumberFormat="1" applyFont="1" applyAlignment="1">
      <alignment horizontal="left"/>
    </xf>
    <xf numFmtId="0" fontId="41" fillId="0" borderId="0" xfId="0" applyFont="1"/>
    <xf numFmtId="0" fontId="6" fillId="0" borderId="0" xfId="4" applyFont="1" applyAlignment="1">
      <alignment wrapText="1"/>
    </xf>
    <xf numFmtId="0" fontId="4" fillId="0" borderId="0" xfId="2" applyFont="1" applyAlignment="1">
      <alignment wrapText="1"/>
    </xf>
    <xf numFmtId="0" fontId="4" fillId="0" borderId="0" xfId="4" applyFont="1" applyAlignment="1">
      <alignment wrapText="1"/>
    </xf>
    <xf numFmtId="0" fontId="4" fillId="0" borderId="0" xfId="4" applyFont="1" applyAlignment="1">
      <alignment horizontal="left" wrapText="1"/>
    </xf>
    <xf numFmtId="165" fontId="4" fillId="6" borderId="0" xfId="2" applyNumberFormat="1" applyFont="1" applyFill="1" applyAlignment="1"/>
    <xf numFmtId="0" fontId="4" fillId="0" borderId="0" xfId="4" applyFont="1" applyAlignment="1"/>
    <xf numFmtId="0" fontId="4" fillId="0" borderId="1" xfId="2" applyFont="1" applyBorder="1" applyAlignment="1">
      <alignment wrapText="1"/>
    </xf>
    <xf numFmtId="0" fontId="6" fillId="0" borderId="3" xfId="4" applyFont="1" applyBorder="1" applyAlignment="1">
      <alignment wrapText="1"/>
    </xf>
    <xf numFmtId="165" fontId="10" fillId="3" borderId="3" xfId="2" applyNumberFormat="1" applyFont="1" applyFill="1" applyBorder="1" applyAlignment="1">
      <alignment horizontal="left"/>
    </xf>
    <xf numFmtId="165" fontId="10" fillId="0" borderId="3" xfId="0" applyNumberFormat="1" applyFont="1" applyBorder="1" applyAlignment="1">
      <alignment horizontal="left"/>
    </xf>
    <xf numFmtId="165" fontId="7" fillId="2" borderId="0" xfId="2" applyNumberFormat="1" applyFont="1" applyFill="1" applyAlignment="1">
      <alignment horizontal="left"/>
    </xf>
    <xf numFmtId="165" fontId="10" fillId="2" borderId="3" xfId="2" applyNumberFormat="1" applyFont="1" applyFill="1" applyBorder="1" applyAlignment="1">
      <alignment horizontal="left"/>
    </xf>
    <xf numFmtId="165" fontId="6" fillId="2" borderId="0" xfId="2" applyNumberFormat="1" applyFont="1" applyFill="1" applyAlignment="1"/>
    <xf numFmtId="165" fontId="11" fillId="0" borderId="0" xfId="0" applyNumberFormat="1" applyFont="1" applyAlignment="1">
      <alignment horizontal="left"/>
    </xf>
    <xf numFmtId="165" fontId="7" fillId="0" borderId="0" xfId="2" applyNumberFormat="1" applyFont="1" applyAlignment="1">
      <alignment horizontal="left"/>
    </xf>
    <xf numFmtId="0" fontId="19" fillId="0" borderId="0" xfId="2" applyAlignment="1"/>
    <xf numFmtId="0" fontId="42" fillId="0" borderId="0" xfId="0" applyFont="1" applyAlignment="1">
      <alignment horizontal="left"/>
    </xf>
    <xf numFmtId="0" fontId="43" fillId="0" borderId="0" xfId="0" applyFont="1"/>
    <xf numFmtId="0" fontId="44" fillId="0" borderId="0" xfId="2" applyFont="1" applyAlignment="1"/>
    <xf numFmtId="0" fontId="4" fillId="6" borderId="0" xfId="0" applyFont="1" applyFill="1"/>
    <xf numFmtId="0" fontId="13" fillId="3" borderId="0" xfId="0" applyFont="1" applyFill="1" applyAlignment="1">
      <alignment horizontal="left"/>
    </xf>
    <xf numFmtId="0" fontId="4" fillId="3" borderId="1" xfId="0" applyFont="1" applyFill="1" applyBorder="1" applyAlignment="1">
      <alignment horizontal="right" wrapText="1"/>
    </xf>
    <xf numFmtId="0" fontId="13" fillId="3" borderId="1" xfId="0" applyFont="1" applyFill="1" applyBorder="1" applyAlignment="1">
      <alignment horizontal="left"/>
    </xf>
    <xf numFmtId="0" fontId="4" fillId="6" borderId="1" xfId="0" applyFont="1" applyFill="1" applyBorder="1"/>
    <xf numFmtId="0" fontId="6" fillId="3" borderId="1" xfId="0" applyFont="1" applyFill="1" applyBorder="1" applyAlignment="1">
      <alignment horizontal="right" wrapText="1"/>
    </xf>
    <xf numFmtId="164" fontId="6" fillId="3" borderId="1" xfId="2" applyNumberFormat="1" applyFont="1" applyFill="1" applyBorder="1" applyAlignment="1">
      <alignment horizontal="right" wrapText="1"/>
    </xf>
    <xf numFmtId="164" fontId="6" fillId="3" borderId="1" xfId="2" applyNumberFormat="1" applyFont="1" applyFill="1" applyBorder="1" applyAlignment="1">
      <alignment horizontal="right"/>
    </xf>
    <xf numFmtId="0" fontId="45" fillId="3" borderId="1" xfId="0" applyFont="1" applyFill="1" applyBorder="1" applyAlignment="1">
      <alignment horizontal="left"/>
    </xf>
    <xf numFmtId="164" fontId="6" fillId="3" borderId="1" xfId="2" applyNumberFormat="1" applyFont="1" applyFill="1" applyBorder="1" applyAlignment="1"/>
    <xf numFmtId="0" fontId="8" fillId="3" borderId="1" xfId="0" applyFont="1" applyFill="1" applyBorder="1"/>
    <xf numFmtId="0" fontId="6" fillId="6" borderId="0" xfId="0" applyFont="1" applyFill="1"/>
    <xf numFmtId="165" fontId="6" fillId="3" borderId="0" xfId="2" applyNumberFormat="1" applyFont="1" applyFill="1" applyAlignment="1">
      <alignment horizontal="right"/>
    </xf>
    <xf numFmtId="165" fontId="13" fillId="3" borderId="0" xfId="0" applyNumberFormat="1" applyFont="1" applyFill="1" applyAlignment="1">
      <alignment horizontal="left"/>
    </xf>
    <xf numFmtId="165" fontId="3" fillId="3" borderId="0" xfId="0" applyNumberFormat="1" applyFont="1" applyFill="1"/>
    <xf numFmtId="0" fontId="6" fillId="0" borderId="0" xfId="2" applyFont="1" applyAlignment="1">
      <alignment wrapText="1"/>
    </xf>
    <xf numFmtId="165" fontId="6" fillId="3" borderId="0" xfId="0" applyNumberFormat="1" applyFont="1" applyFill="1" applyAlignment="1">
      <alignment horizontal="right"/>
    </xf>
    <xf numFmtId="165" fontId="45" fillId="3" borderId="0" xfId="0" applyNumberFormat="1" applyFont="1" applyFill="1" applyAlignment="1">
      <alignment horizontal="left"/>
    </xf>
    <xf numFmtId="0" fontId="4" fillId="6" borderId="0" xfId="0" applyFont="1" applyFill="1" applyAlignment="1">
      <alignment horizontal="left"/>
    </xf>
    <xf numFmtId="165" fontId="4" fillId="3" borderId="0" xfId="2" applyNumberFormat="1" applyFont="1" applyFill="1" applyAlignment="1">
      <alignment horizontal="right"/>
    </xf>
    <xf numFmtId="0" fontId="4" fillId="6" borderId="0" xfId="0" applyFont="1" applyFill="1" applyAlignment="1">
      <alignment wrapText="1"/>
    </xf>
    <xf numFmtId="0" fontId="4" fillId="2" borderId="0" xfId="2" applyFont="1" applyFill="1" applyAlignment="1"/>
    <xf numFmtId="0" fontId="6" fillId="0" borderId="3" xfId="2" applyFont="1" applyBorder="1" applyAlignment="1">
      <alignment wrapText="1"/>
    </xf>
    <xf numFmtId="0" fontId="6" fillId="6" borderId="3" xfId="0" applyFont="1" applyFill="1" applyBorder="1"/>
    <xf numFmtId="165" fontId="6" fillId="3" borderId="3" xfId="2" applyNumberFormat="1" applyFont="1" applyFill="1" applyBorder="1" applyAlignment="1">
      <alignment horizontal="right"/>
    </xf>
    <xf numFmtId="165" fontId="45" fillId="3" borderId="3" xfId="0" applyNumberFormat="1" applyFont="1" applyFill="1" applyBorder="1" applyAlignment="1">
      <alignment horizontal="left"/>
    </xf>
    <xf numFmtId="165" fontId="8" fillId="3" borderId="0" xfId="0" applyNumberFormat="1" applyFont="1" applyFill="1"/>
    <xf numFmtId="0" fontId="3" fillId="0" borderId="3" xfId="0" applyFont="1" applyBorder="1"/>
    <xf numFmtId="0" fontId="4" fillId="0" borderId="1" xfId="0" applyFont="1" applyBorder="1" applyAlignment="1">
      <alignment horizontal="right" wrapText="1"/>
    </xf>
    <xf numFmtId="0" fontId="13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 wrapText="1"/>
    </xf>
    <xf numFmtId="164" fontId="6" fillId="0" borderId="1" xfId="2" applyNumberFormat="1" applyFont="1" applyBorder="1" applyAlignment="1">
      <alignment horizontal="right" wrapText="1"/>
    </xf>
    <xf numFmtId="164" fontId="6" fillId="0" borderId="1" xfId="2" applyNumberFormat="1" applyFont="1" applyBorder="1" applyAlignment="1">
      <alignment horizontal="right"/>
    </xf>
    <xf numFmtId="0" fontId="45" fillId="0" borderId="1" xfId="0" applyFont="1" applyBorder="1" applyAlignment="1">
      <alignment horizontal="left"/>
    </xf>
    <xf numFmtId="164" fontId="6" fillId="0" borderId="1" xfId="2" applyNumberFormat="1" applyFont="1" applyBorder="1" applyAlignment="1"/>
    <xf numFmtId="0" fontId="8" fillId="0" borderId="1" xfId="0" applyFont="1" applyBorder="1"/>
    <xf numFmtId="165" fontId="6" fillId="2" borderId="0" xfId="2" applyNumberFormat="1" applyFont="1" applyFill="1" applyAlignment="1">
      <alignment horizontal="right"/>
    </xf>
    <xf numFmtId="165" fontId="10" fillId="2" borderId="0" xfId="2" applyNumberFormat="1" applyFont="1" applyFill="1" applyAlignment="1">
      <alignment horizontal="left"/>
    </xf>
    <xf numFmtId="165" fontId="4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left"/>
    </xf>
    <xf numFmtId="165" fontId="8" fillId="0" borderId="0" xfId="0" applyNumberFormat="1" applyFont="1"/>
    <xf numFmtId="0" fontId="6" fillId="6" borderId="0" xfId="0" applyFont="1" applyFill="1" applyAlignment="1">
      <alignment wrapText="1"/>
    </xf>
    <xf numFmtId="165" fontId="6" fillId="0" borderId="3" xfId="0" applyNumberFormat="1" applyFont="1" applyBorder="1" applyAlignment="1">
      <alignment horizontal="right"/>
    </xf>
    <xf numFmtId="165" fontId="6" fillId="0" borderId="3" xfId="2" applyNumberFormat="1" applyFont="1" applyBorder="1" applyAlignment="1"/>
    <xf numFmtId="165" fontId="45" fillId="0" borderId="3" xfId="0" applyNumberFormat="1" applyFont="1" applyBorder="1" applyAlignment="1">
      <alignment horizontal="left"/>
    </xf>
    <xf numFmtId="165" fontId="8" fillId="0" borderId="3" xfId="0" applyNumberFormat="1" applyFont="1" applyBorder="1"/>
    <xf numFmtId="165" fontId="6" fillId="0" borderId="0" xfId="0" applyNumberFormat="1" applyFont="1" applyAlignment="1">
      <alignment horizontal="right"/>
    </xf>
    <xf numFmtId="165" fontId="45" fillId="0" borderId="0" xfId="0" applyNumberFormat="1" applyFont="1" applyAlignment="1">
      <alignment horizontal="left"/>
    </xf>
    <xf numFmtId="165" fontId="4" fillId="2" borderId="0" xfId="2" applyNumberFormat="1" applyFont="1" applyFill="1" applyAlignment="1">
      <alignment horizontal="right"/>
    </xf>
    <xf numFmtId="165" fontId="3" fillId="0" borderId="0" xfId="0" applyNumberFormat="1" applyFont="1"/>
    <xf numFmtId="165" fontId="6" fillId="0" borderId="0" xfId="2" applyNumberFormat="1" applyFont="1" applyAlignment="1">
      <alignment horizontal="right"/>
    </xf>
    <xf numFmtId="0" fontId="6" fillId="0" borderId="4" xfId="2" applyFont="1" applyBorder="1" applyAlignment="1">
      <alignment wrapText="1"/>
    </xf>
    <xf numFmtId="165" fontId="6" fillId="0" borderId="4" xfId="0" applyNumberFormat="1" applyFont="1" applyBorder="1"/>
    <xf numFmtId="165" fontId="6" fillId="2" borderId="4" xfId="2" applyNumberFormat="1" applyFont="1" applyFill="1" applyBorder="1" applyAlignment="1"/>
    <xf numFmtId="165" fontId="45" fillId="0" borderId="4" xfId="0" applyNumberFormat="1" applyFont="1" applyBorder="1" applyAlignment="1">
      <alignment horizontal="left"/>
    </xf>
    <xf numFmtId="165" fontId="8" fillId="0" borderId="4" xfId="0" applyNumberFormat="1" applyFont="1" applyBorder="1"/>
    <xf numFmtId="165" fontId="7" fillId="0" borderId="3" xfId="2" applyNumberFormat="1" applyFont="1" applyBorder="1" applyAlignment="1">
      <alignment horizontal="left"/>
    </xf>
    <xf numFmtId="165" fontId="7" fillId="0" borderId="3" xfId="2" applyNumberFormat="1" applyFont="1" applyBorder="1" applyAlignment="1"/>
    <xf numFmtId="0" fontId="46" fillId="5" borderId="0" xfId="0" applyFont="1" applyFill="1"/>
    <xf numFmtId="0" fontId="6" fillId="5" borderId="1" xfId="0" applyFont="1" applyFill="1" applyBorder="1" applyAlignment="1">
      <alignment horizontal="right"/>
    </xf>
    <xf numFmtId="164" fontId="4" fillId="3" borderId="3" xfId="0" applyNumberFormat="1" applyFont="1" applyFill="1" applyBorder="1"/>
    <xf numFmtId="164" fontId="4" fillId="5" borderId="3" xfId="0" applyNumberFormat="1" applyFont="1" applyFill="1" applyBorder="1"/>
    <xf numFmtId="164" fontId="4" fillId="3" borderId="0" xfId="0" applyNumberFormat="1" applyFont="1" applyFill="1"/>
    <xf numFmtId="164" fontId="4" fillId="5" borderId="0" xfId="0" applyNumberFormat="1" applyFont="1" applyFill="1"/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0" fontId="6" fillId="0" borderId="3" xfId="0" applyFont="1" applyBorder="1" applyAlignment="1">
      <alignment vertical="top"/>
    </xf>
    <xf numFmtId="0" fontId="4" fillId="0" borderId="3" xfId="0" applyFont="1" applyBorder="1" applyAlignment="1">
      <alignment horizontal="right" vertical="top"/>
    </xf>
    <xf numFmtId="165" fontId="6" fillId="3" borderId="3" xfId="0" applyNumberFormat="1" applyFont="1" applyFill="1" applyBorder="1" applyAlignment="1">
      <alignment vertical="top"/>
    </xf>
    <xf numFmtId="165" fontId="10" fillId="3" borderId="3" xfId="0" applyNumberFormat="1" applyFont="1" applyFill="1" applyBorder="1" applyAlignment="1">
      <alignment horizontal="left" vertical="top"/>
    </xf>
    <xf numFmtId="165" fontId="6" fillId="0" borderId="3" xfId="0" applyNumberFormat="1" applyFont="1" applyBorder="1" applyAlignment="1">
      <alignment vertical="top"/>
    </xf>
    <xf numFmtId="0" fontId="47" fillId="0" borderId="0" xfId="3" applyFont="1" applyAlignment="1"/>
    <xf numFmtId="0" fontId="4" fillId="0" borderId="4" xfId="0" applyFont="1" applyBorder="1" applyAlignment="1">
      <alignment horizontal="right"/>
    </xf>
    <xf numFmtId="165" fontId="6" fillId="3" borderId="4" xfId="0" applyNumberFormat="1" applyFont="1" applyFill="1" applyBorder="1"/>
    <xf numFmtId="165" fontId="7" fillId="3" borderId="4" xfId="0" applyNumberFormat="1" applyFont="1" applyFill="1" applyBorder="1" applyAlignment="1">
      <alignment horizontal="left"/>
    </xf>
    <xf numFmtId="0" fontId="6" fillId="0" borderId="0" xfId="0" applyFont="1" applyAlignment="1">
      <alignment vertical="top"/>
    </xf>
    <xf numFmtId="165" fontId="6" fillId="3" borderId="0" xfId="0" applyNumberFormat="1" applyFont="1" applyFill="1" applyAlignment="1">
      <alignment vertical="top"/>
    </xf>
    <xf numFmtId="165" fontId="7" fillId="3" borderId="0" xfId="0" applyNumberFormat="1" applyFont="1" applyFill="1" applyAlignment="1">
      <alignment horizontal="left" vertical="top"/>
    </xf>
    <xf numFmtId="165" fontId="6" fillId="0" borderId="0" xfId="0" applyNumberFormat="1" applyFont="1" applyAlignment="1">
      <alignment vertical="top"/>
    </xf>
    <xf numFmtId="0" fontId="4" fillId="0" borderId="3" xfId="0" applyFont="1" applyBorder="1" applyAlignment="1">
      <alignment horizontal="right"/>
    </xf>
    <xf numFmtId="165" fontId="6" fillId="3" borderId="3" xfId="0" applyNumberFormat="1" applyFont="1" applyFill="1" applyBorder="1"/>
    <xf numFmtId="165" fontId="6" fillId="3" borderId="1" xfId="0" applyNumberFormat="1" applyFont="1" applyFill="1" applyBorder="1"/>
    <xf numFmtId="165" fontId="6" fillId="0" borderId="1" xfId="0" applyNumberFormat="1" applyFont="1" applyBorder="1"/>
    <xf numFmtId="165" fontId="7" fillId="3" borderId="3" xfId="0" applyNumberFormat="1" applyFont="1" applyFill="1" applyBorder="1" applyAlignment="1">
      <alignment horizontal="left" vertical="top"/>
    </xf>
    <xf numFmtId="3" fontId="4" fillId="0" borderId="0" xfId="0" applyNumberFormat="1" applyFont="1" applyAlignment="1">
      <alignment horizontal="left"/>
    </xf>
    <xf numFmtId="165" fontId="6" fillId="5" borderId="4" xfId="0" applyNumberFormat="1" applyFont="1" applyFill="1" applyBorder="1"/>
    <xf numFmtId="0" fontId="6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165" fontId="6" fillId="3" borderId="0" xfId="0" applyNumberFormat="1" applyFont="1" applyFill="1" applyBorder="1" applyAlignment="1">
      <alignment vertical="top"/>
    </xf>
    <xf numFmtId="165" fontId="10" fillId="3" borderId="0" xfId="0" applyNumberFormat="1" applyFont="1" applyFill="1" applyBorder="1" applyAlignment="1">
      <alignment horizontal="left" vertical="top"/>
    </xf>
    <xf numFmtId="165" fontId="6" fillId="0" borderId="0" xfId="0" applyNumberFormat="1" applyFont="1" applyBorder="1" applyAlignment="1">
      <alignment vertical="top"/>
    </xf>
    <xf numFmtId="165" fontId="33" fillId="5" borderId="0" xfId="0" applyNumberFormat="1" applyFont="1" applyFill="1" applyBorder="1" applyAlignment="1">
      <alignment horizontal="left" vertical="top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Alignment="1">
      <alignment vertical="center"/>
    </xf>
    <xf numFmtId="165" fontId="7" fillId="3" borderId="0" xfId="0" applyNumberFormat="1" applyFont="1" applyFill="1" applyBorder="1" applyAlignment="1">
      <alignment horizontal="left" vertical="top"/>
    </xf>
    <xf numFmtId="165" fontId="34" fillId="5" borderId="0" xfId="0" applyNumberFormat="1" applyFont="1" applyFill="1" applyBorder="1" applyAlignment="1">
      <alignment horizontal="left" vertical="top"/>
    </xf>
    <xf numFmtId="0" fontId="48" fillId="5" borderId="0" xfId="0" applyFont="1" applyFill="1"/>
    <xf numFmtId="0" fontId="48" fillId="2" borderId="0" xfId="4" applyFont="1" applyFill="1" applyAlignment="1"/>
    <xf numFmtId="0" fontId="48" fillId="6" borderId="0" xfId="2" applyFont="1" applyFill="1" applyAlignment="1"/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 indent="1"/>
    </xf>
  </cellXfs>
  <cellStyles count="5">
    <cellStyle name="Normal" xfId="0" builtinId="0"/>
    <cellStyle name="Normal 2" xfId="4" xr:uid="{FDEE4147-EA79-4892-A97C-458CCA5995FD}"/>
    <cellStyle name="Normal 3" xfId="3" xr:uid="{6F2AE93E-A42A-4856-BDC0-FC7D4B759262}"/>
    <cellStyle name="Standard 2" xfId="2" xr:uid="{0B64E4EB-0F24-416D-99C9-02D6D9C8A1D3}"/>
    <cellStyle name="Standard 6" xfId="1" xr:uid="{42C3A301-AB21-4025-A6E8-5C6AB0BE5D0F}"/>
  </cellStyles>
  <dxfs count="0"/>
  <tableStyles count="0" defaultTableStyle="TableStyleMedium2" defaultPivotStyle="PivotStyleLight16"/>
  <colors>
    <mruColors>
      <color rgb="FFE2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9.140625" defaultRowHeight="15"/>
  <sheetData/>
  <pageMargins left="0.7" right="0.7" top="0.75" bottom="0.75" header="0.3" footer="0.3"/>
  <pageSetup paperSize="9" orientation="portrait" r:id="rId1"/>
  <headerFooter>
    <oddFooter>&amp;L&amp;1#&amp;"Arial"&amp;6&amp;K737373Confidentiality: C2 -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G63"/>
  <sheetViews>
    <sheetView showGridLines="0" tabSelected="1" topLeftCell="A19" zoomScale="120" zoomScaleNormal="120" workbookViewId="0"/>
  </sheetViews>
  <sheetFormatPr defaultColWidth="11.42578125" defaultRowHeight="14.25"/>
  <cols>
    <col min="1" max="1" width="69.42578125" style="3" customWidth="1"/>
    <col min="2" max="2" width="13.7109375" style="3" customWidth="1"/>
    <col min="3" max="3" width="0.85546875" style="3" customWidth="1"/>
    <col min="4" max="4" width="8.42578125" style="3" customWidth="1"/>
    <col min="5" max="5" width="0.85546875" style="68" customWidth="1"/>
    <col min="6" max="6" width="8.42578125" style="3" customWidth="1"/>
    <col min="7" max="7" width="1.42578125" style="68" customWidth="1"/>
    <col min="8" max="42" width="11.42578125" style="3" customWidth="1"/>
    <col min="43" max="16384" width="11.42578125" style="3"/>
  </cols>
  <sheetData>
    <row r="1" spans="1:7" ht="15.75">
      <c r="A1" s="241" t="s">
        <v>0</v>
      </c>
      <c r="B1" s="1"/>
      <c r="C1" s="1"/>
      <c r="D1" s="1"/>
      <c r="E1" s="2"/>
      <c r="F1" s="1"/>
      <c r="G1" s="2"/>
    </row>
    <row r="2" spans="1:7" ht="18.75">
      <c r="A2" s="77"/>
      <c r="B2" s="1"/>
      <c r="C2" s="1"/>
      <c r="D2" s="1"/>
      <c r="E2" s="2"/>
      <c r="F2" s="1"/>
      <c r="G2" s="2"/>
    </row>
    <row r="3" spans="1:7" ht="11.85" customHeight="1">
      <c r="A3" s="12"/>
      <c r="B3" s="4"/>
      <c r="C3" s="4"/>
      <c r="D3" s="4"/>
      <c r="E3" s="13"/>
      <c r="F3" s="14"/>
      <c r="G3" s="13"/>
    </row>
    <row r="4" spans="1:7" s="21" customFormat="1" ht="11.85" customHeight="1">
      <c r="A4" s="15" t="s">
        <v>1</v>
      </c>
      <c r="B4" s="16" t="s">
        <v>2</v>
      </c>
      <c r="C4" s="5"/>
      <c r="D4" s="17">
        <v>2020</v>
      </c>
      <c r="E4" s="18"/>
      <c r="F4" s="19">
        <v>2019</v>
      </c>
      <c r="G4" s="20"/>
    </row>
    <row r="5" spans="1:7" ht="11.85" customHeight="1">
      <c r="A5" s="12" t="s">
        <v>3</v>
      </c>
      <c r="B5" s="6" t="s">
        <v>4</v>
      </c>
      <c r="C5" s="6"/>
      <c r="D5" s="22">
        <v>158847</v>
      </c>
      <c r="E5" s="23"/>
      <c r="F5" s="24">
        <v>166360</v>
      </c>
      <c r="G5" s="25"/>
    </row>
    <row r="6" spans="1:7" ht="11.85" customHeight="1">
      <c r="A6" s="12" t="s">
        <v>5</v>
      </c>
      <c r="B6" s="6"/>
      <c r="C6" s="66"/>
      <c r="D6" s="22">
        <v>-76225</v>
      </c>
      <c r="E6" s="23"/>
      <c r="F6" s="24">
        <v>-87580</v>
      </c>
      <c r="G6" s="25"/>
    </row>
    <row r="7" spans="1:7" ht="11.85" customHeight="1">
      <c r="A7" s="12" t="s">
        <v>6</v>
      </c>
      <c r="B7" s="6">
        <v>10</v>
      </c>
      <c r="C7" s="66"/>
      <c r="D7" s="22">
        <v>-20732</v>
      </c>
      <c r="E7" s="23"/>
      <c r="F7" s="24">
        <v>-22675</v>
      </c>
      <c r="G7" s="25"/>
    </row>
    <row r="8" spans="1:7" ht="11.85" customHeight="1">
      <c r="A8" s="12" t="s">
        <v>7</v>
      </c>
      <c r="B8" s="6">
        <v>42</v>
      </c>
      <c r="C8" s="66"/>
      <c r="D8" s="22">
        <v>-19535</v>
      </c>
      <c r="E8" s="23"/>
      <c r="F8" s="24">
        <v>-20249</v>
      </c>
      <c r="G8" s="25"/>
    </row>
    <row r="9" spans="1:7" ht="11.85" customHeight="1">
      <c r="A9" s="12" t="s">
        <v>8</v>
      </c>
      <c r="B9" s="6"/>
      <c r="C9" s="66"/>
      <c r="D9" s="22">
        <v>3882</v>
      </c>
      <c r="E9" s="23"/>
      <c r="F9" s="24">
        <v>6167</v>
      </c>
      <c r="G9" s="25"/>
    </row>
    <row r="10" spans="1:7" ht="11.85" customHeight="1">
      <c r="A10" s="12" t="s">
        <v>9</v>
      </c>
      <c r="B10" s="5">
        <v>19</v>
      </c>
      <c r="C10" s="67"/>
      <c r="D10" s="22">
        <v>270</v>
      </c>
      <c r="E10" s="27"/>
      <c r="F10" s="28">
        <v>422</v>
      </c>
      <c r="G10" s="29"/>
    </row>
    <row r="11" spans="1:7" ht="11.85" customHeight="1">
      <c r="A11" s="30" t="s">
        <v>10</v>
      </c>
      <c r="B11" s="8">
        <v>7</v>
      </c>
      <c r="C11" s="8"/>
      <c r="D11" s="31">
        <f>SUM(D5:D10)</f>
        <v>46507</v>
      </c>
      <c r="E11" s="23"/>
      <c r="F11" s="43">
        <f>SUM(F5:F10)</f>
        <v>42445</v>
      </c>
      <c r="G11" s="25"/>
    </row>
    <row r="12" spans="1:7" ht="11.85" customHeight="1">
      <c r="A12" s="36" t="s">
        <v>11</v>
      </c>
      <c r="B12" s="5"/>
      <c r="C12" s="5"/>
      <c r="D12" s="22">
        <v>-31231</v>
      </c>
      <c r="E12" s="27"/>
      <c r="F12" s="24">
        <v>-20304</v>
      </c>
      <c r="G12" s="29"/>
    </row>
    <row r="13" spans="1:7" ht="11.85" customHeight="1">
      <c r="A13" s="37" t="s">
        <v>12</v>
      </c>
      <c r="B13" s="6" t="s">
        <v>13</v>
      </c>
      <c r="C13" s="6"/>
      <c r="D13" s="31">
        <f>D11+D12</f>
        <v>15276</v>
      </c>
      <c r="E13" s="23"/>
      <c r="F13" s="32">
        <f>F11+F12</f>
        <v>22141</v>
      </c>
      <c r="G13" s="38"/>
    </row>
    <row r="14" spans="1:7" ht="5.25" customHeight="1">
      <c r="A14" s="33"/>
      <c r="B14" s="8"/>
      <c r="C14" s="8"/>
      <c r="D14" s="22"/>
      <c r="E14" s="23"/>
      <c r="F14" s="34"/>
      <c r="G14" s="25"/>
    </row>
    <row r="15" spans="1:7" ht="11.85" customHeight="1">
      <c r="A15" s="12" t="s">
        <v>14</v>
      </c>
      <c r="B15" s="8">
        <v>11</v>
      </c>
      <c r="C15" s="8"/>
      <c r="D15" s="22">
        <v>558</v>
      </c>
      <c r="E15" s="23"/>
      <c r="F15" s="24">
        <v>451</v>
      </c>
      <c r="G15" s="25"/>
    </row>
    <row r="16" spans="1:7" ht="11.85" customHeight="1">
      <c r="A16" s="12" t="s">
        <v>15</v>
      </c>
      <c r="B16" s="69">
        <v>12</v>
      </c>
      <c r="C16" s="70"/>
      <c r="D16" s="22">
        <v>-5886</v>
      </c>
      <c r="E16" s="23"/>
      <c r="F16" s="24">
        <v>-6522</v>
      </c>
      <c r="G16" s="71"/>
    </row>
    <row r="17" spans="1:7" ht="11.85" customHeight="1">
      <c r="A17" s="12" t="s">
        <v>16</v>
      </c>
      <c r="B17" s="5">
        <v>20</v>
      </c>
      <c r="C17" s="67"/>
      <c r="D17" s="22">
        <v>2058</v>
      </c>
      <c r="E17" s="23"/>
      <c r="F17" s="24">
        <v>2252</v>
      </c>
      <c r="G17" s="29"/>
    </row>
    <row r="18" spans="1:7" ht="11.85" customHeight="1">
      <c r="A18" s="30" t="s">
        <v>17</v>
      </c>
      <c r="B18" s="8"/>
      <c r="C18" s="8"/>
      <c r="D18" s="31">
        <f>D13+D15+D16+D17</f>
        <v>12006</v>
      </c>
      <c r="E18" s="39"/>
      <c r="F18" s="32">
        <f>F13+F15+F16+F17</f>
        <v>18322</v>
      </c>
      <c r="G18" s="25"/>
    </row>
    <row r="19" spans="1:7" ht="5.25" customHeight="1">
      <c r="A19" s="33"/>
      <c r="B19" s="8"/>
      <c r="C19" s="8"/>
      <c r="D19" s="22"/>
      <c r="E19" s="23"/>
      <c r="F19" s="34"/>
      <c r="G19" s="25"/>
    </row>
    <row r="20" spans="1:7" ht="11.85" customHeight="1">
      <c r="A20" s="15" t="s">
        <v>18</v>
      </c>
      <c r="B20" s="7">
        <v>13</v>
      </c>
      <c r="C20" s="7"/>
      <c r="D20" s="22">
        <v>-4290</v>
      </c>
      <c r="E20" s="23"/>
      <c r="F20" s="24">
        <v>-3461</v>
      </c>
      <c r="G20" s="40"/>
    </row>
    <row r="21" spans="1:7" ht="11.25" customHeight="1">
      <c r="A21" s="33" t="s">
        <v>19</v>
      </c>
      <c r="B21" s="8"/>
      <c r="C21" s="8"/>
      <c r="D21" s="31">
        <f>D18+D20</f>
        <v>7716</v>
      </c>
      <c r="E21" s="39"/>
      <c r="F21" s="32">
        <f>F18+F20</f>
        <v>14861</v>
      </c>
      <c r="G21" s="41"/>
    </row>
    <row r="22" spans="1:7" ht="11.85" customHeight="1">
      <c r="A22" s="12" t="s">
        <v>20</v>
      </c>
      <c r="B22" s="8"/>
      <c r="C22" s="8"/>
      <c r="D22" s="22">
        <f>D21-D23</f>
        <v>6489</v>
      </c>
      <c r="E22" s="23"/>
      <c r="F22" s="24">
        <f>F21-F23</f>
        <v>13173</v>
      </c>
      <c r="G22" s="25"/>
    </row>
    <row r="23" spans="1:7" ht="11.85" customHeight="1">
      <c r="A23" s="12" t="s">
        <v>21</v>
      </c>
      <c r="B23" s="8"/>
      <c r="C23" s="8"/>
      <c r="D23" s="22">
        <v>1227</v>
      </c>
      <c r="E23" s="23"/>
      <c r="F23" s="24">
        <v>1688</v>
      </c>
      <c r="G23" s="25"/>
    </row>
    <row r="24" spans="1:7" ht="11.25" customHeight="1">
      <c r="A24" s="33"/>
      <c r="B24" s="8"/>
      <c r="C24" s="8"/>
      <c r="D24" s="75"/>
      <c r="E24" s="76"/>
      <c r="F24" s="34"/>
      <c r="G24" s="25"/>
    </row>
    <row r="25" spans="1:7" s="46" customFormat="1" ht="11.85" customHeight="1">
      <c r="A25" s="33" t="s">
        <v>22</v>
      </c>
      <c r="B25" s="9"/>
      <c r="C25" s="9"/>
      <c r="D25" s="75"/>
      <c r="E25" s="76"/>
      <c r="F25" s="44"/>
      <c r="G25" s="40"/>
    </row>
    <row r="26" spans="1:7" ht="11.85" customHeight="1">
      <c r="A26" s="12" t="s">
        <v>23</v>
      </c>
      <c r="B26" s="6" t="s">
        <v>24</v>
      </c>
      <c r="C26" s="8"/>
      <c r="D26" s="75">
        <f>D11-D52-D53-D56-D57-D58-D59-D60</f>
        <v>44041</v>
      </c>
      <c r="E26" s="76"/>
      <c r="F26" s="24">
        <f>F11-F52-F53-F56-F57-F58-F59-F60</f>
        <v>43940</v>
      </c>
      <c r="G26" s="47"/>
    </row>
    <row r="27" spans="1:7" ht="11.85" customHeight="1">
      <c r="A27" s="12" t="s">
        <v>25</v>
      </c>
      <c r="B27" s="6" t="s">
        <v>24</v>
      </c>
      <c r="C27" s="8"/>
      <c r="D27" s="75">
        <f>+D13-D30</f>
        <v>25790</v>
      </c>
      <c r="E27" s="76"/>
      <c r="F27" s="24">
        <f>+F13-F30</f>
        <v>25095</v>
      </c>
      <c r="G27" s="25"/>
    </row>
    <row r="28" spans="1:7" ht="23.25" customHeight="1">
      <c r="A28" s="275" t="s">
        <v>26</v>
      </c>
      <c r="B28" s="8"/>
      <c r="C28" s="8"/>
      <c r="D28" s="75">
        <f>D15+D16-D32</f>
        <v>-3163</v>
      </c>
      <c r="E28" s="76"/>
      <c r="F28" s="24">
        <f>F15+F16-F32</f>
        <v>-3774</v>
      </c>
      <c r="G28" s="25"/>
    </row>
    <row r="29" spans="1:7" ht="11.25" customHeight="1">
      <c r="A29" s="33"/>
      <c r="B29" s="8"/>
      <c r="C29" s="8"/>
      <c r="D29" s="75"/>
      <c r="E29" s="76"/>
      <c r="F29" s="34"/>
      <c r="G29" s="25"/>
    </row>
    <row r="30" spans="1:7" ht="11.25" customHeight="1">
      <c r="A30" s="12" t="s">
        <v>27</v>
      </c>
      <c r="B30" s="8"/>
      <c r="C30" s="8"/>
      <c r="D30" s="75">
        <f>+D61</f>
        <v>-10514</v>
      </c>
      <c r="E30" s="76"/>
      <c r="F30" s="24">
        <f>+F61</f>
        <v>-2954</v>
      </c>
      <c r="G30" s="25"/>
    </row>
    <row r="31" spans="1:7" ht="11.25" customHeight="1">
      <c r="A31" s="12" t="s">
        <v>28</v>
      </c>
      <c r="B31" s="8"/>
      <c r="C31" s="8"/>
      <c r="D31" s="75">
        <v>-538</v>
      </c>
      <c r="E31" s="76"/>
      <c r="F31" s="24">
        <v>-871</v>
      </c>
      <c r="G31" s="25"/>
    </row>
    <row r="32" spans="1:7" ht="11.25" customHeight="1">
      <c r="A32" s="48" t="s">
        <v>29</v>
      </c>
      <c r="B32" s="8"/>
      <c r="C32" s="8"/>
      <c r="D32" s="75">
        <v>-2165</v>
      </c>
      <c r="E32" s="76"/>
      <c r="F32" s="24">
        <v>-2297</v>
      </c>
      <c r="G32" s="25"/>
    </row>
    <row r="33" spans="1:7" ht="11.25" customHeight="1">
      <c r="A33" s="48" t="s">
        <v>30</v>
      </c>
      <c r="B33" s="66"/>
      <c r="C33" s="66"/>
      <c r="D33" s="75">
        <v>-1</v>
      </c>
      <c r="E33" s="76"/>
      <c r="F33" s="24">
        <v>-1</v>
      </c>
      <c r="G33" s="25"/>
    </row>
    <row r="34" spans="1:7" ht="11.25" customHeight="1">
      <c r="A34" s="48" t="s">
        <v>183</v>
      </c>
      <c r="B34" s="70"/>
      <c r="C34" s="70"/>
      <c r="D34" s="75"/>
      <c r="E34" s="76"/>
      <c r="F34" s="74"/>
      <c r="G34" s="71"/>
    </row>
    <row r="35" spans="1:7" ht="11.85" customHeight="1">
      <c r="A35" s="12"/>
      <c r="B35" s="8"/>
      <c r="C35" s="8"/>
      <c r="D35" s="75"/>
      <c r="E35" s="76"/>
      <c r="F35" s="44"/>
      <c r="G35" s="25"/>
    </row>
    <row r="36" spans="1:7" ht="11.85" customHeight="1">
      <c r="A36" s="50" t="s">
        <v>31</v>
      </c>
      <c r="B36" s="10"/>
      <c r="C36" s="10"/>
      <c r="D36" s="51"/>
      <c r="E36" s="52"/>
      <c r="F36" s="51"/>
      <c r="G36" s="53"/>
    </row>
    <row r="37" spans="1:7" ht="11.85" customHeight="1">
      <c r="A37" s="33" t="s">
        <v>32</v>
      </c>
      <c r="B37" s="8"/>
      <c r="C37" s="8"/>
      <c r="D37" s="22"/>
      <c r="E37" s="23"/>
      <c r="F37" s="24"/>
      <c r="G37" s="25"/>
    </row>
    <row r="38" spans="1:7" ht="11.85" customHeight="1">
      <c r="A38" s="36" t="s">
        <v>33</v>
      </c>
      <c r="B38" s="7"/>
      <c r="C38" s="7"/>
      <c r="D38" s="17">
        <v>2020</v>
      </c>
      <c r="E38" s="18"/>
      <c r="F38" s="19">
        <v>2019</v>
      </c>
      <c r="G38" s="29"/>
    </row>
    <row r="39" spans="1:7" ht="11.85" customHeight="1">
      <c r="A39" s="8" t="s">
        <v>34</v>
      </c>
      <c r="B39" s="8"/>
      <c r="C39" s="8"/>
      <c r="D39" s="54">
        <f>D13</f>
        <v>15276</v>
      </c>
      <c r="E39" s="55"/>
      <c r="F39" s="44">
        <f>F13</f>
        <v>22141</v>
      </c>
      <c r="G39" s="25"/>
    </row>
    <row r="40" spans="1:7" ht="11.85" customHeight="1">
      <c r="A40" s="14" t="s">
        <v>35</v>
      </c>
      <c r="B40" s="8"/>
      <c r="C40" s="8"/>
      <c r="D40" s="54">
        <f>-D12</f>
        <v>31231</v>
      </c>
      <c r="E40" s="55"/>
      <c r="F40" s="44">
        <f>-F12</f>
        <v>20304</v>
      </c>
      <c r="G40" s="25"/>
    </row>
    <row r="41" spans="1:7" s="21" customFormat="1" ht="11.85" customHeight="1">
      <c r="A41" s="56" t="s">
        <v>10</v>
      </c>
      <c r="B41" s="57"/>
      <c r="C41" s="57"/>
      <c r="D41" s="58">
        <f>D39+D40</f>
        <v>46507</v>
      </c>
      <c r="E41" s="59"/>
      <c r="F41" s="60">
        <f>F39+F40</f>
        <v>42445</v>
      </c>
      <c r="G41" s="61"/>
    </row>
    <row r="42" spans="1:7" ht="11.85" customHeight="1">
      <c r="A42" s="8" t="s">
        <v>36</v>
      </c>
      <c r="B42" s="8"/>
      <c r="C42" s="8"/>
      <c r="D42" s="54">
        <f>-(D52+D53+D56+D57+D58+D59+D60)</f>
        <v>-2466</v>
      </c>
      <c r="E42" s="55"/>
      <c r="F42" s="44">
        <f>-(F52+F53+F56+F57+F58+F59+F60)</f>
        <v>1495</v>
      </c>
      <c r="G42" s="25"/>
    </row>
    <row r="43" spans="1:7" s="21" customFormat="1" ht="11.85" customHeight="1">
      <c r="A43" s="56" t="s">
        <v>37</v>
      </c>
      <c r="B43" s="57"/>
      <c r="C43" s="57"/>
      <c r="D43" s="58">
        <f>D41+D42</f>
        <v>44041</v>
      </c>
      <c r="E43" s="59"/>
      <c r="F43" s="60">
        <f>F41+F42</f>
        <v>43940</v>
      </c>
      <c r="G43" s="61"/>
    </row>
    <row r="44" spans="1:7" ht="11.85" customHeight="1">
      <c r="A44" s="35"/>
      <c r="B44" s="8"/>
      <c r="C44" s="8"/>
      <c r="D44" s="62"/>
      <c r="E44" s="55"/>
      <c r="F44" s="11"/>
      <c r="G44" s="25"/>
    </row>
    <row r="45" spans="1:7" ht="11.85" customHeight="1">
      <c r="A45" s="8" t="s">
        <v>34</v>
      </c>
      <c r="B45" s="8"/>
      <c r="C45" s="8"/>
      <c r="D45" s="22">
        <f>+D13</f>
        <v>15276</v>
      </c>
      <c r="E45" s="23"/>
      <c r="F45" s="24">
        <f>+F13</f>
        <v>22141</v>
      </c>
      <c r="G45" s="25"/>
    </row>
    <row r="46" spans="1:7" ht="11.85" customHeight="1">
      <c r="A46" s="7" t="s">
        <v>49</v>
      </c>
      <c r="B46" s="7"/>
      <c r="C46" s="7"/>
      <c r="D46" s="26">
        <f>-D61</f>
        <v>10514</v>
      </c>
      <c r="E46" s="27"/>
      <c r="F46" s="28">
        <f>-F61</f>
        <v>2954</v>
      </c>
      <c r="G46" s="29"/>
    </row>
    <row r="47" spans="1:7" s="21" customFormat="1" ht="11.85" customHeight="1">
      <c r="A47" s="33" t="s">
        <v>32</v>
      </c>
      <c r="B47" s="11"/>
      <c r="C47" s="11"/>
      <c r="D47" s="42">
        <f>D45+D46</f>
        <v>25790</v>
      </c>
      <c r="E47" s="63"/>
      <c r="F47" s="64">
        <f>F45+F46</f>
        <v>25095</v>
      </c>
      <c r="G47" s="65"/>
    </row>
    <row r="48" spans="1:7" s="21" customFormat="1" ht="11.85" customHeight="1">
      <c r="A48" s="33"/>
      <c r="B48" s="11"/>
      <c r="C48" s="11"/>
      <c r="D48" s="42"/>
      <c r="E48" s="63"/>
      <c r="F48" s="64"/>
      <c r="G48" s="65"/>
    </row>
    <row r="49" spans="1:7" ht="11.85" customHeight="1">
      <c r="A49" s="11"/>
      <c r="B49" s="8"/>
      <c r="C49" s="8"/>
      <c r="D49" s="44"/>
      <c r="E49" s="49"/>
      <c r="F49" s="44"/>
      <c r="G49" s="25"/>
    </row>
    <row r="50" spans="1:7" ht="11.85" customHeight="1">
      <c r="A50" s="33" t="s">
        <v>38</v>
      </c>
      <c r="B50" s="8"/>
      <c r="C50" s="8"/>
      <c r="D50" s="44"/>
      <c r="E50" s="49"/>
      <c r="F50" s="44"/>
      <c r="G50" s="25"/>
    </row>
    <row r="51" spans="1:7" ht="11.85" customHeight="1">
      <c r="A51" s="36" t="s">
        <v>33</v>
      </c>
      <c r="B51" s="7"/>
      <c r="C51" s="7"/>
      <c r="D51" s="17">
        <v>2020</v>
      </c>
      <c r="E51" s="18"/>
      <c r="F51" s="19">
        <v>2019</v>
      </c>
      <c r="G51" s="29"/>
    </row>
    <row r="52" spans="1:7" ht="11.85" customHeight="1">
      <c r="A52" s="12" t="s">
        <v>39</v>
      </c>
      <c r="B52" s="8"/>
      <c r="C52" s="8"/>
      <c r="D52" s="22">
        <v>301</v>
      </c>
      <c r="E52" s="23"/>
      <c r="F52" s="24">
        <v>3538</v>
      </c>
      <c r="G52" s="25"/>
    </row>
    <row r="53" spans="1:7" ht="11.85" customHeight="1">
      <c r="A53" s="12" t="s">
        <v>40</v>
      </c>
      <c r="B53" s="8"/>
      <c r="C53" s="8"/>
      <c r="D53" s="22">
        <v>-241</v>
      </c>
      <c r="E53" s="23"/>
      <c r="F53" s="24">
        <v>-25</v>
      </c>
      <c r="G53" s="25"/>
    </row>
    <row r="54" spans="1:7" ht="11.85" customHeight="1">
      <c r="A54" s="12" t="s">
        <v>41</v>
      </c>
      <c r="B54" s="8"/>
      <c r="C54" s="8"/>
      <c r="D54" s="22">
        <v>-12980</v>
      </c>
      <c r="E54" s="23"/>
      <c r="F54" s="24">
        <v>-1459</v>
      </c>
      <c r="G54" s="25"/>
    </row>
    <row r="55" spans="1:7" ht="11.85" customHeight="1">
      <c r="A55" s="12" t="s">
        <v>42</v>
      </c>
      <c r="B55" s="8"/>
      <c r="C55" s="8"/>
      <c r="D55" s="22">
        <v>0</v>
      </c>
      <c r="E55" s="23"/>
      <c r="F55" s="24">
        <v>0</v>
      </c>
      <c r="G55" s="25"/>
    </row>
    <row r="56" spans="1:7" ht="11.85" customHeight="1">
      <c r="A56" s="12" t="s">
        <v>43</v>
      </c>
      <c r="B56" s="8"/>
      <c r="C56" s="8"/>
      <c r="D56" s="22">
        <v>-3488</v>
      </c>
      <c r="E56" s="23"/>
      <c r="F56" s="24">
        <v>-3431</v>
      </c>
      <c r="G56" s="25"/>
    </row>
    <row r="57" spans="1:7" ht="11.85" customHeight="1">
      <c r="A57" s="12" t="s">
        <v>44</v>
      </c>
      <c r="B57" s="8"/>
      <c r="C57" s="8"/>
      <c r="D57" s="22">
        <v>4753</v>
      </c>
      <c r="E57" s="23"/>
      <c r="F57" s="24">
        <v>-1688</v>
      </c>
      <c r="G57" s="25"/>
    </row>
    <row r="58" spans="1:7" ht="11.85" customHeight="1">
      <c r="A58" s="12" t="s">
        <v>45</v>
      </c>
      <c r="B58" s="8"/>
      <c r="C58" s="8"/>
      <c r="D58" s="22">
        <v>476</v>
      </c>
      <c r="E58" s="23"/>
      <c r="F58" s="24">
        <v>-556</v>
      </c>
      <c r="G58" s="25"/>
    </row>
    <row r="59" spans="1:7" ht="11.85" customHeight="1">
      <c r="A59" s="12" t="s">
        <v>46</v>
      </c>
      <c r="B59" s="8"/>
      <c r="C59" s="8"/>
      <c r="D59" s="22">
        <v>-854</v>
      </c>
      <c r="E59" s="23"/>
      <c r="F59" s="24">
        <v>-148</v>
      </c>
      <c r="G59" s="25"/>
    </row>
    <row r="60" spans="1:7" ht="11.85" customHeight="1">
      <c r="A60" s="15" t="s">
        <v>47</v>
      </c>
      <c r="B60" s="7"/>
      <c r="C60" s="7"/>
      <c r="D60" s="26">
        <v>1519</v>
      </c>
      <c r="E60" s="27"/>
      <c r="F60" s="28">
        <v>815</v>
      </c>
      <c r="G60" s="29"/>
    </row>
    <row r="61" spans="1:7" s="21" customFormat="1" ht="11.85" customHeight="1">
      <c r="A61" s="33" t="s">
        <v>48</v>
      </c>
      <c r="B61" s="11"/>
      <c r="C61" s="11"/>
      <c r="D61" s="42">
        <f>SUM(D52:D60)</f>
        <v>-10514</v>
      </c>
      <c r="E61" s="63"/>
      <c r="F61" s="64">
        <f>SUM(F52:F60)</f>
        <v>-2954</v>
      </c>
      <c r="G61" s="65"/>
    </row>
    <row r="62" spans="1:7" ht="11.85" customHeight="1">
      <c r="A62" s="12"/>
      <c r="B62" s="8"/>
      <c r="C62" s="8"/>
      <c r="D62" s="44"/>
      <c r="E62" s="49"/>
      <c r="F62" s="24"/>
      <c r="G62" s="25"/>
    </row>
    <row r="63" spans="1:7" ht="11.85" customHeight="1">
      <c r="A63" s="12"/>
      <c r="B63" s="8"/>
      <c r="C63" s="8"/>
      <c r="D63" s="44"/>
      <c r="E63" s="49"/>
      <c r="F63" s="24"/>
      <c r="G63" s="25"/>
    </row>
  </sheetData>
  <pageMargins left="0.7" right="0.7" top="0.78740157499999996" bottom="0.78740157499999996" header="0.3" footer="0.3"/>
  <pageSetup paperSize="9" orientation="portrait" r:id="rId1"/>
  <headerFooter>
    <oddFooter>&amp;L&amp;1#&amp;"Arial"&amp;6&amp;K737373Confidentiality: C2 -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11A3A-EF4C-4EE8-A87B-D7BCCA85B8B5}">
  <sheetPr>
    <tabColor rgb="FF92D050"/>
  </sheetPr>
  <dimension ref="A1:F28"/>
  <sheetViews>
    <sheetView showGridLines="0" zoomScale="120" zoomScaleNormal="120" workbookViewId="0">
      <selection activeCell="A24" sqref="A24"/>
    </sheetView>
  </sheetViews>
  <sheetFormatPr defaultColWidth="11.42578125" defaultRowHeight="16.5"/>
  <cols>
    <col min="1" max="1" width="61.42578125" style="80" customWidth="1"/>
    <col min="2" max="2" width="10.85546875" style="80" customWidth="1"/>
    <col min="3" max="3" width="8.42578125" style="80" customWidth="1"/>
    <col min="4" max="4" width="1.28515625" style="180" customWidth="1"/>
    <col min="5" max="5" width="8.42578125" style="80" customWidth="1"/>
    <col min="6" max="6" width="1.28515625" style="180" customWidth="1"/>
    <col min="7" max="14" width="11.42578125" style="80" customWidth="1"/>
    <col min="15" max="16384" width="11.42578125" style="80"/>
  </cols>
  <sheetData>
    <row r="1" spans="1:6" s="159" customFormat="1" ht="18.75">
      <c r="A1" s="280" t="s">
        <v>145</v>
      </c>
      <c r="B1" s="156"/>
      <c r="C1" s="157"/>
      <c r="D1" s="158"/>
      <c r="E1" s="157"/>
      <c r="F1" s="158"/>
    </row>
    <row r="2" spans="1:6" ht="14.25">
      <c r="A2" s="160"/>
      <c r="B2" s="160"/>
      <c r="C2" s="3"/>
      <c r="D2" s="68"/>
      <c r="E2" s="3"/>
      <c r="F2" s="68"/>
    </row>
    <row r="3" spans="1:6" ht="11.85" customHeight="1">
      <c r="A3" s="14"/>
      <c r="B3" s="14"/>
      <c r="C3" s="4"/>
      <c r="D3" s="13"/>
      <c r="E3" s="14"/>
      <c r="F3" s="13"/>
    </row>
    <row r="4" spans="1:6" s="137" customFormat="1" ht="11.85" customHeight="1">
      <c r="A4" s="67" t="s">
        <v>1</v>
      </c>
      <c r="B4" s="16"/>
      <c r="C4" s="161">
        <v>2020</v>
      </c>
      <c r="D4" s="90"/>
      <c r="E4" s="19">
        <v>2019</v>
      </c>
      <c r="F4" s="91"/>
    </row>
    <row r="5" spans="1:6" ht="11.85" customHeight="1">
      <c r="A5" s="11" t="s">
        <v>19</v>
      </c>
      <c r="B5" s="11"/>
      <c r="C5" s="98">
        <v>7716</v>
      </c>
      <c r="D5" s="63"/>
      <c r="E5" s="100">
        <v>14861</v>
      </c>
      <c r="F5" s="49"/>
    </row>
    <row r="6" spans="1:6" s="163" customFormat="1" ht="5.25" customHeight="1">
      <c r="A6" s="11"/>
      <c r="B6" s="11"/>
      <c r="C6" s="72"/>
      <c r="D6" s="63"/>
      <c r="E6" s="116"/>
      <c r="F6" s="162"/>
    </row>
    <row r="7" spans="1:6" ht="11.85" customHeight="1">
      <c r="A7" s="164" t="s">
        <v>146</v>
      </c>
      <c r="B7" s="164"/>
      <c r="C7" s="72"/>
      <c r="D7" s="73"/>
      <c r="E7" s="34"/>
      <c r="F7" s="162"/>
    </row>
    <row r="8" spans="1:6" s="163" customFormat="1" ht="5.25" customHeight="1">
      <c r="A8" s="164"/>
      <c r="B8" s="164"/>
      <c r="C8" s="72"/>
      <c r="D8" s="63"/>
      <c r="E8" s="116"/>
      <c r="F8" s="162"/>
    </row>
    <row r="9" spans="1:6" ht="11.25" customHeight="1">
      <c r="A9" s="164" t="s">
        <v>147</v>
      </c>
      <c r="B9" s="164"/>
      <c r="C9" s="72"/>
      <c r="D9" s="73"/>
      <c r="E9" s="95"/>
      <c r="F9" s="49"/>
    </row>
    <row r="10" spans="1:6" ht="11.85" customHeight="1">
      <c r="A10" s="165" t="s">
        <v>148</v>
      </c>
      <c r="B10" s="165"/>
      <c r="C10" s="72">
        <v>3023</v>
      </c>
      <c r="D10" s="96"/>
      <c r="E10" s="95">
        <v>181</v>
      </c>
      <c r="F10" s="49"/>
    </row>
    <row r="11" spans="1:6" ht="11.85" customHeight="1">
      <c r="A11" s="165" t="s">
        <v>149</v>
      </c>
      <c r="B11" s="165"/>
      <c r="C11" s="94">
        <v>4310</v>
      </c>
      <c r="D11" s="96"/>
      <c r="E11" s="102">
        <v>-5641</v>
      </c>
      <c r="F11" s="49"/>
    </row>
    <row r="12" spans="1:6" ht="11.85" customHeight="1">
      <c r="A12" s="165" t="s">
        <v>150</v>
      </c>
      <c r="B12" s="165"/>
      <c r="C12" s="94">
        <v>-43</v>
      </c>
      <c r="D12" s="96"/>
      <c r="E12" s="102">
        <v>-34</v>
      </c>
      <c r="F12" s="49"/>
    </row>
    <row r="13" spans="1:6" ht="11.85" customHeight="1">
      <c r="A13" s="166" t="s">
        <v>151</v>
      </c>
      <c r="B13" s="166"/>
      <c r="C13" s="94">
        <v>1808</v>
      </c>
      <c r="D13" s="96"/>
      <c r="E13" s="102">
        <v>-1275</v>
      </c>
      <c r="F13" s="49"/>
    </row>
    <row r="14" spans="1:6" ht="11.85" customHeight="1">
      <c r="A14" s="167" t="s">
        <v>152</v>
      </c>
      <c r="B14" s="167"/>
      <c r="C14" s="94">
        <v>-5</v>
      </c>
      <c r="D14" s="96"/>
      <c r="E14" s="102">
        <v>-94</v>
      </c>
      <c r="F14" s="49"/>
    </row>
    <row r="15" spans="1:6" ht="11.25" customHeight="1">
      <c r="A15" s="169" t="s">
        <v>89</v>
      </c>
      <c r="B15" s="169"/>
      <c r="C15" s="94">
        <v>-4084</v>
      </c>
      <c r="D15" s="96"/>
      <c r="E15" s="168">
        <v>2728</v>
      </c>
      <c r="F15" s="162"/>
    </row>
    <row r="16" spans="1:6" ht="11.25" customHeight="1">
      <c r="A16" s="170" t="s">
        <v>153</v>
      </c>
      <c r="B16" s="165"/>
      <c r="C16" s="94">
        <v>-2587</v>
      </c>
      <c r="D16" s="96"/>
      <c r="E16" s="102">
        <v>2157</v>
      </c>
      <c r="F16" s="49"/>
    </row>
    <row r="17" spans="1:6" ht="11.25" customHeight="1">
      <c r="A17" s="171" t="s">
        <v>154</v>
      </c>
      <c r="B17" s="171"/>
      <c r="C17" s="98">
        <f>SUM(C10:C16)</f>
        <v>2422</v>
      </c>
      <c r="D17" s="172"/>
      <c r="E17" s="100">
        <f>SUM(E10:E16)</f>
        <v>-1978</v>
      </c>
      <c r="F17" s="173"/>
    </row>
    <row r="18" spans="1:6" s="163" customFormat="1" ht="5.25" customHeight="1">
      <c r="A18" s="164"/>
      <c r="B18" s="164"/>
      <c r="C18" s="72"/>
      <c r="D18" s="63"/>
      <c r="E18" s="116"/>
      <c r="F18" s="162"/>
    </row>
    <row r="19" spans="1:6" ht="11.85" customHeight="1">
      <c r="A19" s="164" t="s">
        <v>155</v>
      </c>
      <c r="B19" s="164"/>
      <c r="C19" s="42"/>
      <c r="D19" s="96"/>
      <c r="E19" s="95"/>
      <c r="F19" s="49"/>
    </row>
    <row r="20" spans="1:6" ht="11.85" customHeight="1">
      <c r="A20" s="166" t="s">
        <v>156</v>
      </c>
      <c r="B20" s="166"/>
      <c r="C20" s="94">
        <v>-1505</v>
      </c>
      <c r="D20" s="96"/>
      <c r="E20" s="102">
        <v>-4577</v>
      </c>
      <c r="F20" s="174"/>
    </row>
    <row r="21" spans="1:6" ht="11.85" customHeight="1">
      <c r="A21" s="165" t="s">
        <v>157</v>
      </c>
      <c r="B21" s="165"/>
      <c r="C21" s="94">
        <v>392</v>
      </c>
      <c r="D21" s="96"/>
      <c r="E21" s="102">
        <v>1244</v>
      </c>
      <c r="F21" s="174"/>
    </row>
    <row r="22" spans="1:6" ht="11.85" customHeight="1">
      <c r="A22" s="171" t="s">
        <v>158</v>
      </c>
      <c r="B22" s="171"/>
      <c r="C22" s="98">
        <f>SUM(C20:C21)</f>
        <v>-1113</v>
      </c>
      <c r="D22" s="172"/>
      <c r="E22" s="100">
        <f>SUM(E20:E21)</f>
        <v>-3333</v>
      </c>
      <c r="F22" s="175"/>
    </row>
    <row r="23" spans="1:6" s="163" customFormat="1" ht="5.25" customHeight="1">
      <c r="A23" s="164"/>
      <c r="B23" s="164"/>
      <c r="C23" s="72"/>
      <c r="D23" s="63"/>
      <c r="E23" s="116"/>
      <c r="F23" s="162"/>
    </row>
    <row r="24" spans="1:6" ht="11.85" customHeight="1">
      <c r="A24" s="164" t="s">
        <v>159</v>
      </c>
      <c r="B24" s="164"/>
      <c r="C24" s="114">
        <f>C17+C22</f>
        <v>1309</v>
      </c>
      <c r="D24" s="63"/>
      <c r="E24" s="116">
        <f>E17+E22</f>
        <v>-5311</v>
      </c>
      <c r="F24" s="49"/>
    </row>
    <row r="25" spans="1:6" s="163" customFormat="1" ht="5.25" customHeight="1">
      <c r="A25" s="11"/>
      <c r="B25" s="11"/>
      <c r="C25" s="72"/>
      <c r="D25" s="63"/>
      <c r="E25" s="116"/>
      <c r="F25" s="162"/>
    </row>
    <row r="26" spans="1:6" ht="11.85" customHeight="1">
      <c r="A26" s="11" t="s">
        <v>160</v>
      </c>
      <c r="B26" s="11"/>
      <c r="C26" s="114">
        <f>+C5+C24</f>
        <v>9025</v>
      </c>
      <c r="D26" s="63"/>
      <c r="E26" s="176">
        <f>+E5+E24</f>
        <v>9550</v>
      </c>
      <c r="F26" s="177"/>
    </row>
    <row r="27" spans="1:6" s="179" customFormat="1" ht="11.85" customHeight="1">
      <c r="A27" s="166" t="s">
        <v>20</v>
      </c>
      <c r="B27" s="166"/>
      <c r="C27" s="94">
        <v>8260</v>
      </c>
      <c r="D27" s="96"/>
      <c r="E27" s="102">
        <v>7757</v>
      </c>
      <c r="F27" s="178"/>
    </row>
    <row r="28" spans="1:6" ht="11.85" customHeight="1">
      <c r="A28" s="166" t="s">
        <v>21</v>
      </c>
      <c r="B28" s="166"/>
      <c r="C28" s="94">
        <v>765</v>
      </c>
      <c r="D28" s="96"/>
      <c r="E28" s="102">
        <v>1793</v>
      </c>
      <c r="F28" s="49"/>
    </row>
  </sheetData>
  <pageMargins left="0.7" right="0.7" top="0.78740157499999996" bottom="0.78740157499999996" header="0.3" footer="0.3"/>
  <pageSetup paperSize="9" orientation="portrait" r:id="rId1"/>
  <headerFooter>
    <oddFooter>&amp;L&amp;1#&amp;"Arial"&amp;6&amp;K737373Confidentiality: C2 -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B3E30-1F74-45E4-98FD-57A8E83112C1}">
  <sheetPr>
    <tabColor rgb="FF92D050"/>
  </sheetPr>
  <dimension ref="A1:G70"/>
  <sheetViews>
    <sheetView showGridLines="0" topLeftCell="A34" zoomScale="120" zoomScaleNormal="120" workbookViewId="0"/>
  </sheetViews>
  <sheetFormatPr defaultColWidth="11.42578125" defaultRowHeight="14.25"/>
  <cols>
    <col min="1" max="1" width="55.85546875" style="80" customWidth="1"/>
    <col min="2" max="2" width="7.140625" style="80" customWidth="1"/>
    <col min="3" max="3" width="1" style="78" customWidth="1"/>
    <col min="4" max="4" width="12.85546875" style="78" customWidth="1"/>
    <col min="5" max="5" width="1.28515625" style="79" customWidth="1"/>
    <col min="6" max="6" width="12.85546875" style="154" customWidth="1"/>
    <col min="7" max="7" width="1.28515625" style="155" customWidth="1"/>
    <col min="8" max="39" width="11.42578125" style="80" customWidth="1"/>
    <col min="40" max="16384" width="11.42578125" style="80"/>
  </cols>
  <sheetData>
    <row r="1" spans="1:7" s="84" customFormat="1" ht="15.75" customHeight="1">
      <c r="A1" s="279" t="s">
        <v>91</v>
      </c>
      <c r="B1" s="81"/>
      <c r="C1" s="81"/>
      <c r="D1" s="82"/>
      <c r="E1" s="83"/>
      <c r="F1" s="124"/>
      <c r="G1" s="125"/>
    </row>
    <row r="2" spans="1:7" ht="26.25">
      <c r="A2" s="126"/>
      <c r="B2" s="127"/>
      <c r="C2" s="128"/>
      <c r="D2" s="128"/>
      <c r="E2" s="129"/>
      <c r="F2" s="130"/>
      <c r="G2" s="131"/>
    </row>
    <row r="3" spans="1:7" s="135" customFormat="1" ht="11.85" customHeight="1">
      <c r="A3" s="132"/>
      <c r="B3" s="133"/>
      <c r="C3" s="133"/>
      <c r="D3" s="133"/>
      <c r="E3" s="134"/>
      <c r="F3" s="133"/>
      <c r="G3" s="134"/>
    </row>
    <row r="4" spans="1:7" s="137" customFormat="1" ht="12.75" customHeight="1">
      <c r="A4" s="67" t="s">
        <v>33</v>
      </c>
      <c r="B4" s="16" t="s">
        <v>2</v>
      </c>
      <c r="C4" s="16"/>
      <c r="D4" s="17" t="s">
        <v>92</v>
      </c>
      <c r="E4" s="90"/>
      <c r="F4" s="242" t="s">
        <v>93</v>
      </c>
      <c r="G4" s="136"/>
    </row>
    <row r="5" spans="1:7" s="139" customFormat="1" ht="9.75" customHeight="1">
      <c r="A5" s="11" t="s">
        <v>94</v>
      </c>
      <c r="B5" s="69"/>
      <c r="C5" s="69"/>
      <c r="D5" s="243"/>
      <c r="E5" s="55"/>
      <c r="F5" s="244"/>
      <c r="G5" s="138"/>
    </row>
    <row r="6" spans="1:7" s="139" customFormat="1" ht="9.75" customHeight="1">
      <c r="A6" s="11" t="s">
        <v>95</v>
      </c>
      <c r="B6" s="69"/>
      <c r="C6" s="69"/>
      <c r="D6" s="245"/>
      <c r="E6" s="55"/>
      <c r="F6" s="246"/>
      <c r="G6" s="138"/>
    </row>
    <row r="7" spans="1:7" s="139" customFormat="1" ht="9.75" customHeight="1">
      <c r="A7" s="247" t="s">
        <v>96</v>
      </c>
      <c r="B7" s="248">
        <v>16</v>
      </c>
      <c r="C7" s="248"/>
      <c r="D7" s="72">
        <v>16524</v>
      </c>
      <c r="E7" s="73"/>
      <c r="F7" s="44">
        <v>18735</v>
      </c>
      <c r="G7" s="140"/>
    </row>
    <row r="8" spans="1:7" s="139" customFormat="1" ht="9.75" customHeight="1">
      <c r="A8" s="247" t="s">
        <v>97</v>
      </c>
      <c r="B8" s="248">
        <v>17</v>
      </c>
      <c r="C8" s="248"/>
      <c r="D8" s="72">
        <v>249120</v>
      </c>
      <c r="E8" s="73"/>
      <c r="F8" s="44">
        <v>256700</v>
      </c>
      <c r="G8" s="140"/>
    </row>
    <row r="9" spans="1:7" s="139" customFormat="1" ht="9.75" customHeight="1" collapsed="1">
      <c r="A9" s="247" t="s">
        <v>98</v>
      </c>
      <c r="B9" s="69">
        <v>19</v>
      </c>
      <c r="C9" s="69"/>
      <c r="D9" s="72">
        <v>4347</v>
      </c>
      <c r="E9" s="73"/>
      <c r="F9" s="44">
        <v>4827</v>
      </c>
      <c r="G9" s="140"/>
    </row>
    <row r="10" spans="1:7" s="139" customFormat="1" ht="9.75" customHeight="1">
      <c r="A10" s="247" t="s">
        <v>99</v>
      </c>
      <c r="B10" s="69"/>
      <c r="C10" s="69"/>
      <c r="D10" s="72">
        <v>304</v>
      </c>
      <c r="E10" s="73"/>
      <c r="F10" s="44">
        <v>333</v>
      </c>
      <c r="G10" s="140"/>
    </row>
    <row r="11" spans="1:7" s="139" customFormat="1" ht="9.75" customHeight="1">
      <c r="A11" s="247" t="s">
        <v>100</v>
      </c>
      <c r="B11" s="69">
        <v>20</v>
      </c>
      <c r="C11" s="69"/>
      <c r="D11" s="72">
        <v>48270</v>
      </c>
      <c r="E11" s="73"/>
      <c r="F11" s="44">
        <v>45691</v>
      </c>
      <c r="G11" s="140"/>
    </row>
    <row r="12" spans="1:7" s="139" customFormat="1" ht="9.75" customHeight="1">
      <c r="A12" s="247" t="s">
        <v>101</v>
      </c>
      <c r="B12" s="69">
        <v>36</v>
      </c>
      <c r="C12" s="69"/>
      <c r="D12" s="72">
        <v>9449</v>
      </c>
      <c r="E12" s="73"/>
      <c r="F12" s="44">
        <v>7788</v>
      </c>
      <c r="G12" s="140"/>
    </row>
    <row r="13" spans="1:7" s="139" customFormat="1" ht="9.75" customHeight="1" collapsed="1">
      <c r="A13" s="247" t="s">
        <v>102</v>
      </c>
      <c r="B13" s="69">
        <v>13</v>
      </c>
      <c r="C13" s="69"/>
      <c r="D13" s="72">
        <v>13824</v>
      </c>
      <c r="E13" s="73"/>
      <c r="F13" s="44">
        <v>14583</v>
      </c>
      <c r="G13" s="140"/>
    </row>
    <row r="14" spans="1:7" s="139" customFormat="1" ht="9.75" customHeight="1">
      <c r="A14" s="247" t="s">
        <v>103</v>
      </c>
      <c r="B14" s="69"/>
      <c r="C14" s="69"/>
      <c r="D14" s="72">
        <v>5529</v>
      </c>
      <c r="E14" s="73"/>
      <c r="F14" s="44">
        <v>5537</v>
      </c>
      <c r="G14" s="140"/>
    </row>
    <row r="15" spans="1:7" s="142" customFormat="1" ht="9.75" customHeight="1">
      <c r="A15" s="249" t="s">
        <v>104</v>
      </c>
      <c r="B15" s="250"/>
      <c r="C15" s="250"/>
      <c r="D15" s="251">
        <f>SUM(D7:D14)</f>
        <v>347367</v>
      </c>
      <c r="E15" s="252"/>
      <c r="F15" s="253">
        <f>SUM(F7:F14)</f>
        <v>354194</v>
      </c>
      <c r="G15" s="141"/>
    </row>
    <row r="16" spans="1:7" s="142" customFormat="1" ht="9.75" customHeight="1">
      <c r="A16" s="269"/>
      <c r="B16" s="270"/>
      <c r="C16" s="270"/>
      <c r="D16" s="271"/>
      <c r="E16" s="272"/>
      <c r="F16" s="273"/>
      <c r="G16" s="274"/>
    </row>
    <row r="17" spans="1:7" s="139" customFormat="1" ht="9.75" customHeight="1">
      <c r="A17" s="11" t="s">
        <v>105</v>
      </c>
      <c r="B17" s="69"/>
      <c r="C17" s="69"/>
      <c r="D17" s="72"/>
      <c r="E17" s="73"/>
      <c r="F17" s="44"/>
      <c r="G17" s="140"/>
    </row>
    <row r="18" spans="1:7" s="139" customFormat="1" ht="9.75" customHeight="1">
      <c r="A18" s="247" t="s">
        <v>106</v>
      </c>
      <c r="B18" s="69">
        <v>21</v>
      </c>
      <c r="C18" s="69"/>
      <c r="D18" s="72">
        <v>16828</v>
      </c>
      <c r="E18" s="73"/>
      <c r="F18" s="44">
        <v>13353</v>
      </c>
      <c r="G18" s="140"/>
    </row>
    <row r="19" spans="1:7" s="139" customFormat="1" ht="9.75" customHeight="1" collapsed="1">
      <c r="A19" s="247" t="s">
        <v>107</v>
      </c>
      <c r="B19" s="69">
        <v>22</v>
      </c>
      <c r="C19" s="69"/>
      <c r="D19" s="72">
        <v>192</v>
      </c>
      <c r="E19" s="73"/>
      <c r="F19" s="44">
        <v>135</v>
      </c>
      <c r="G19" s="140"/>
    </row>
    <row r="20" spans="1:7" s="139" customFormat="1" ht="9.75" customHeight="1">
      <c r="A20" s="247" t="s">
        <v>108</v>
      </c>
      <c r="B20" s="69">
        <v>23</v>
      </c>
      <c r="C20" s="69"/>
      <c r="D20" s="72">
        <v>23812</v>
      </c>
      <c r="E20" s="73"/>
      <c r="F20" s="44">
        <v>26345</v>
      </c>
      <c r="G20" s="140"/>
    </row>
    <row r="21" spans="1:7" s="139" customFormat="1" ht="9.75" customHeight="1">
      <c r="A21" s="254" t="s">
        <v>109</v>
      </c>
      <c r="B21" s="69">
        <v>6</v>
      </c>
      <c r="C21" s="69"/>
      <c r="D21" s="72">
        <v>416</v>
      </c>
      <c r="E21" s="73"/>
      <c r="F21" s="44">
        <v>188</v>
      </c>
      <c r="G21" s="140"/>
    </row>
    <row r="22" spans="1:7" s="139" customFormat="1" ht="9.75" customHeight="1">
      <c r="A22" s="247" t="s">
        <v>110</v>
      </c>
      <c r="B22" s="69">
        <v>24</v>
      </c>
      <c r="C22" s="69"/>
      <c r="D22" s="72">
        <v>1046</v>
      </c>
      <c r="E22" s="73"/>
      <c r="F22" s="44">
        <v>3996</v>
      </c>
      <c r="G22" s="140"/>
    </row>
    <row r="23" spans="1:7" s="139" customFormat="1" ht="9.75" customHeight="1">
      <c r="A23" s="247" t="s">
        <v>101</v>
      </c>
      <c r="B23" s="69">
        <v>36</v>
      </c>
      <c r="C23" s="69"/>
      <c r="D23" s="72">
        <v>9962</v>
      </c>
      <c r="E23" s="73"/>
      <c r="F23" s="44">
        <v>10080</v>
      </c>
      <c r="G23" s="140"/>
    </row>
    <row r="24" spans="1:7" s="139" customFormat="1" ht="9.75" customHeight="1">
      <c r="A24" s="247" t="s">
        <v>111</v>
      </c>
      <c r="B24" s="69">
        <v>25</v>
      </c>
      <c r="C24" s="69"/>
      <c r="D24" s="72">
        <v>6935</v>
      </c>
      <c r="E24" s="73"/>
      <c r="F24" s="44">
        <v>7853</v>
      </c>
      <c r="G24" s="140"/>
    </row>
    <row r="25" spans="1:7" s="139" customFormat="1" ht="9.75" customHeight="1">
      <c r="A25" s="247" t="s">
        <v>112</v>
      </c>
      <c r="B25" s="69">
        <v>13</v>
      </c>
      <c r="C25" s="69"/>
      <c r="D25" s="72">
        <v>280</v>
      </c>
      <c r="E25" s="73"/>
      <c r="F25" s="44">
        <v>1163</v>
      </c>
      <c r="G25" s="140"/>
    </row>
    <row r="26" spans="1:7" s="139" customFormat="1" ht="9.75" customHeight="1">
      <c r="A26" s="247" t="s">
        <v>113</v>
      </c>
      <c r="B26" s="69">
        <v>26</v>
      </c>
      <c r="C26" s="69"/>
      <c r="D26" s="72">
        <v>30148</v>
      </c>
      <c r="E26" s="73"/>
      <c r="F26" s="44">
        <v>22551</v>
      </c>
      <c r="G26" s="140"/>
    </row>
    <row r="27" spans="1:7" s="139" customFormat="1" ht="9.75" customHeight="1">
      <c r="A27" s="247" t="s">
        <v>86</v>
      </c>
      <c r="B27" s="69">
        <v>27</v>
      </c>
      <c r="C27" s="69"/>
      <c r="D27" s="72">
        <v>26074</v>
      </c>
      <c r="E27" s="73"/>
      <c r="F27" s="44">
        <v>10604</v>
      </c>
      <c r="G27" s="140"/>
    </row>
    <row r="28" spans="1:7" s="139" customFormat="1" ht="9.75" customHeight="1">
      <c r="A28" s="247" t="s">
        <v>114</v>
      </c>
      <c r="B28" s="69">
        <v>28</v>
      </c>
      <c r="C28" s="69"/>
      <c r="D28" s="72">
        <v>188</v>
      </c>
      <c r="E28" s="73"/>
      <c r="F28" s="44">
        <v>318</v>
      </c>
      <c r="G28" s="140"/>
    </row>
    <row r="29" spans="1:7" s="139" customFormat="1" ht="9.75" customHeight="1">
      <c r="A29" s="103" t="s">
        <v>115</v>
      </c>
      <c r="B29" s="255"/>
      <c r="C29" s="255"/>
      <c r="D29" s="256">
        <f>SUM(D18:D28)</f>
        <v>115881</v>
      </c>
      <c r="E29" s="257"/>
      <c r="F29" s="235">
        <f>SUM(F18:F28)</f>
        <v>96586</v>
      </c>
      <c r="G29" s="143"/>
    </row>
    <row r="30" spans="1:7" s="142" customFormat="1" ht="9.75" customHeight="1">
      <c r="A30" s="258" t="s">
        <v>116</v>
      </c>
      <c r="B30" s="4">
        <v>7</v>
      </c>
      <c r="C30" s="4"/>
      <c r="D30" s="259">
        <f>+D15+D29</f>
        <v>463248</v>
      </c>
      <c r="E30" s="260"/>
      <c r="F30" s="261">
        <f>+F15+F29</f>
        <v>450780</v>
      </c>
      <c r="G30" s="144"/>
    </row>
    <row r="31" spans="1:7" s="142" customFormat="1" ht="9.75" customHeight="1">
      <c r="A31" s="258"/>
      <c r="B31" s="4"/>
      <c r="C31" s="4"/>
      <c r="D31" s="259"/>
      <c r="E31" s="260"/>
      <c r="F31" s="261"/>
      <c r="G31" s="144"/>
    </row>
    <row r="32" spans="1:7" s="139" customFormat="1" ht="9.75" customHeight="1">
      <c r="A32" s="11" t="s">
        <v>117</v>
      </c>
      <c r="B32" s="69"/>
      <c r="C32" s="69"/>
      <c r="D32" s="72"/>
      <c r="E32" s="73"/>
      <c r="F32" s="44"/>
      <c r="G32" s="140"/>
    </row>
    <row r="33" spans="1:7" s="139" customFormat="1" ht="9.75" customHeight="1">
      <c r="A33" s="11" t="s">
        <v>118</v>
      </c>
      <c r="B33" s="69"/>
      <c r="C33" s="69"/>
      <c r="D33" s="72"/>
      <c r="E33" s="73"/>
      <c r="F33" s="44"/>
      <c r="G33" s="140"/>
    </row>
    <row r="34" spans="1:7" s="139" customFormat="1" ht="9.75" customHeight="1">
      <c r="A34" s="247" t="s">
        <v>119</v>
      </c>
      <c r="B34" s="69"/>
      <c r="C34" s="69"/>
      <c r="D34" s="72">
        <v>6585</v>
      </c>
      <c r="E34" s="73"/>
      <c r="F34" s="44">
        <v>6585</v>
      </c>
      <c r="G34" s="140"/>
    </row>
    <row r="35" spans="1:7" s="139" customFormat="1" ht="9.75" customHeight="1">
      <c r="A35" s="247" t="s">
        <v>120</v>
      </c>
      <c r="B35" s="69"/>
      <c r="C35" s="69"/>
      <c r="D35" s="72">
        <v>1970</v>
      </c>
      <c r="E35" s="73"/>
      <c r="F35" s="44">
        <v>-3147</v>
      </c>
      <c r="G35" s="140"/>
    </row>
    <row r="36" spans="1:7" s="139" customFormat="1" ht="9.75" customHeight="1">
      <c r="A36" s="247" t="s">
        <v>121</v>
      </c>
      <c r="B36" s="69"/>
      <c r="C36" s="69"/>
      <c r="D36" s="72">
        <v>1606</v>
      </c>
      <c r="E36" s="73"/>
      <c r="F36" s="44">
        <v>3874</v>
      </c>
      <c r="G36" s="140"/>
    </row>
    <row r="37" spans="1:7" s="139" customFormat="1" ht="9.75" customHeight="1">
      <c r="A37" s="247" t="s">
        <v>122</v>
      </c>
      <c r="B37" s="69"/>
      <c r="C37" s="69"/>
      <c r="D37" s="72">
        <v>87563</v>
      </c>
      <c r="E37" s="73"/>
      <c r="F37" s="44">
        <v>86319</v>
      </c>
      <c r="G37" s="140"/>
    </row>
    <row r="38" spans="1:7" s="139" customFormat="1" ht="9.75" customHeight="1">
      <c r="A38" s="57" t="s">
        <v>123</v>
      </c>
      <c r="B38" s="262">
        <v>38</v>
      </c>
      <c r="C38" s="262"/>
      <c r="D38" s="263">
        <f>SUM(D34:D37)</f>
        <v>97724</v>
      </c>
      <c r="E38" s="112"/>
      <c r="F38" s="60">
        <f>SUM(F34:F37)</f>
        <v>93631</v>
      </c>
      <c r="G38" s="145"/>
    </row>
    <row r="39" spans="1:7" s="139" customFormat="1" ht="9.75" customHeight="1">
      <c r="A39" s="19" t="s">
        <v>124</v>
      </c>
      <c r="B39" s="5"/>
      <c r="C39" s="5"/>
      <c r="D39" s="264">
        <v>13468</v>
      </c>
      <c r="E39" s="27"/>
      <c r="F39" s="265">
        <v>14891</v>
      </c>
      <c r="G39" s="146"/>
    </row>
    <row r="40" spans="1:7" s="142" customFormat="1" ht="9.75" customHeight="1">
      <c r="A40" s="258" t="s">
        <v>125</v>
      </c>
      <c r="B40" s="4"/>
      <c r="C40" s="4"/>
      <c r="D40" s="259">
        <f>SUM(D38:D39)</f>
        <v>111192</v>
      </c>
      <c r="E40" s="260"/>
      <c r="F40" s="261">
        <f>SUM(F38:F39)</f>
        <v>108522</v>
      </c>
      <c r="G40" s="144"/>
    </row>
    <row r="41" spans="1:7" s="142" customFormat="1" ht="9.75" customHeight="1">
      <c r="A41" s="258"/>
      <c r="B41" s="4"/>
      <c r="C41" s="4"/>
      <c r="D41" s="259"/>
      <c r="E41" s="260"/>
      <c r="F41" s="261"/>
      <c r="G41" s="144"/>
    </row>
    <row r="42" spans="1:7" s="139" customFormat="1" ht="9.75" customHeight="1">
      <c r="A42" s="11" t="s">
        <v>126</v>
      </c>
      <c r="B42" s="69"/>
      <c r="C42" s="69"/>
      <c r="D42" s="72"/>
      <c r="E42" s="73"/>
      <c r="F42" s="44"/>
      <c r="G42" s="140"/>
    </row>
    <row r="43" spans="1:7" s="139" customFormat="1" ht="9.75" customHeight="1">
      <c r="A43" s="247" t="s">
        <v>127</v>
      </c>
      <c r="B43" s="69">
        <v>29</v>
      </c>
      <c r="C43" s="69"/>
      <c r="D43" s="72">
        <v>19304</v>
      </c>
      <c r="E43" s="73"/>
      <c r="F43" s="44">
        <v>20164</v>
      </c>
      <c r="G43" s="140"/>
    </row>
    <row r="44" spans="1:7" s="139" customFormat="1" ht="9.75" customHeight="1">
      <c r="A44" s="247" t="s">
        <v>128</v>
      </c>
      <c r="B44" s="69">
        <v>29</v>
      </c>
      <c r="C44" s="69"/>
      <c r="D44" s="72">
        <v>49091</v>
      </c>
      <c r="E44" s="73"/>
      <c r="F44" s="44">
        <v>52405</v>
      </c>
      <c r="G44" s="140"/>
    </row>
    <row r="45" spans="1:7" s="139" customFormat="1" ht="9.75" customHeight="1">
      <c r="A45" s="247" t="s">
        <v>129</v>
      </c>
      <c r="B45" s="69">
        <v>30</v>
      </c>
      <c r="C45" s="69"/>
      <c r="D45" s="72">
        <v>43824</v>
      </c>
      <c r="E45" s="73"/>
      <c r="F45" s="44">
        <v>44026</v>
      </c>
      <c r="G45" s="140"/>
    </row>
    <row r="46" spans="1:7" s="139" customFormat="1" ht="9.75" customHeight="1">
      <c r="A46" s="247" t="s">
        <v>130</v>
      </c>
      <c r="B46" s="69">
        <v>31</v>
      </c>
      <c r="C46" s="69"/>
      <c r="D46" s="72">
        <v>108665</v>
      </c>
      <c r="E46" s="73"/>
      <c r="F46" s="44">
        <v>102395</v>
      </c>
      <c r="G46" s="140"/>
    </row>
    <row r="47" spans="1:7" s="139" customFormat="1" ht="9.75" customHeight="1">
      <c r="A47" s="247" t="s">
        <v>131</v>
      </c>
      <c r="B47" s="69">
        <v>36</v>
      </c>
      <c r="C47" s="69"/>
      <c r="D47" s="72">
        <v>7924</v>
      </c>
      <c r="E47" s="73"/>
      <c r="F47" s="44">
        <v>7833</v>
      </c>
      <c r="G47" s="140"/>
    </row>
    <row r="48" spans="1:7" s="139" customFormat="1" ht="9.75" customHeight="1">
      <c r="A48" s="247" t="s">
        <v>132</v>
      </c>
      <c r="B48" s="69">
        <v>13</v>
      </c>
      <c r="C48" s="69"/>
      <c r="D48" s="72">
        <v>17617</v>
      </c>
      <c r="E48" s="73"/>
      <c r="F48" s="44">
        <v>14713</v>
      </c>
      <c r="G48" s="140"/>
    </row>
    <row r="49" spans="1:7" s="139" customFormat="1" ht="9.75" customHeight="1">
      <c r="A49" s="254" t="s">
        <v>133</v>
      </c>
      <c r="B49" s="69">
        <v>6</v>
      </c>
      <c r="C49" s="69"/>
      <c r="D49" s="72">
        <v>8752</v>
      </c>
      <c r="E49" s="73"/>
      <c r="F49" s="44">
        <v>8462</v>
      </c>
      <c r="G49" s="140"/>
    </row>
    <row r="50" spans="1:7" s="139" customFormat="1" ht="9.75" customHeight="1">
      <c r="A50" s="247" t="s">
        <v>134</v>
      </c>
      <c r="B50" s="69">
        <v>32</v>
      </c>
      <c r="C50" s="69"/>
      <c r="D50" s="72">
        <v>1994</v>
      </c>
      <c r="E50" s="73"/>
      <c r="F50" s="44">
        <v>2134</v>
      </c>
      <c r="G50" s="140"/>
    </row>
    <row r="51" spans="1:7" s="142" customFormat="1" ht="9.75" customHeight="1">
      <c r="A51" s="249" t="s">
        <v>135</v>
      </c>
      <c r="B51" s="250"/>
      <c r="C51" s="250"/>
      <c r="D51" s="251">
        <f>SUM(D43:D50)</f>
        <v>257171</v>
      </c>
      <c r="E51" s="266"/>
      <c r="F51" s="253">
        <f>SUM(F43:F50)</f>
        <v>252132</v>
      </c>
      <c r="G51" s="147"/>
    </row>
    <row r="52" spans="1:7" s="142" customFormat="1" ht="9.75" customHeight="1">
      <c r="A52" s="269"/>
      <c r="B52" s="270"/>
      <c r="C52" s="270"/>
      <c r="D52" s="271"/>
      <c r="E52" s="277"/>
      <c r="F52" s="273"/>
      <c r="G52" s="278"/>
    </row>
    <row r="53" spans="1:7" s="139" customFormat="1" ht="9.75" customHeight="1">
      <c r="A53" s="11" t="s">
        <v>136</v>
      </c>
      <c r="B53" s="69"/>
      <c r="C53" s="69"/>
      <c r="D53" s="72"/>
      <c r="E53" s="73"/>
      <c r="F53" s="44"/>
      <c r="G53" s="140"/>
    </row>
    <row r="54" spans="1:7" s="139" customFormat="1" ht="9.75" customHeight="1">
      <c r="A54" s="247" t="s">
        <v>137</v>
      </c>
      <c r="B54" s="69">
        <v>33</v>
      </c>
      <c r="C54" s="69"/>
      <c r="D54" s="72">
        <v>24912</v>
      </c>
      <c r="E54" s="73"/>
      <c r="F54" s="44">
        <v>27809</v>
      </c>
      <c r="G54" s="140"/>
    </row>
    <row r="55" spans="1:7" s="139" customFormat="1" ht="9.75" customHeight="1">
      <c r="A55" s="247" t="s">
        <v>138</v>
      </c>
      <c r="B55" s="69">
        <v>34</v>
      </c>
      <c r="C55" s="69"/>
      <c r="D55" s="72">
        <v>5794</v>
      </c>
      <c r="E55" s="73"/>
      <c r="F55" s="44">
        <v>1577</v>
      </c>
      <c r="G55" s="140"/>
    </row>
    <row r="56" spans="1:7" s="139" customFormat="1" ht="9.75" customHeight="1">
      <c r="A56" s="247" t="s">
        <v>131</v>
      </c>
      <c r="B56" s="69">
        <v>36</v>
      </c>
      <c r="C56" s="69"/>
      <c r="D56" s="72">
        <v>8901</v>
      </c>
      <c r="E56" s="73"/>
      <c r="F56" s="44">
        <v>13701</v>
      </c>
      <c r="G56" s="140"/>
    </row>
    <row r="57" spans="1:7" s="139" customFormat="1" ht="9.75" customHeight="1">
      <c r="A57" s="247" t="s">
        <v>139</v>
      </c>
      <c r="B57" s="69">
        <v>35</v>
      </c>
      <c r="C57" s="69"/>
      <c r="D57" s="72">
        <v>14558</v>
      </c>
      <c r="E57" s="73"/>
      <c r="F57" s="44">
        <v>17098</v>
      </c>
      <c r="G57" s="140"/>
    </row>
    <row r="58" spans="1:7" s="139" customFormat="1" ht="9.75" customHeight="1">
      <c r="A58" s="247" t="s">
        <v>140</v>
      </c>
      <c r="B58" s="69">
        <v>13</v>
      </c>
      <c r="C58" s="69"/>
      <c r="D58" s="72">
        <v>838</v>
      </c>
      <c r="E58" s="73"/>
      <c r="F58" s="44">
        <v>1502</v>
      </c>
      <c r="G58" s="140"/>
    </row>
    <row r="59" spans="1:7" s="139" customFormat="1" ht="9.75" customHeight="1">
      <c r="A59" s="247" t="s">
        <v>127</v>
      </c>
      <c r="B59" s="69">
        <v>40</v>
      </c>
      <c r="C59" s="69"/>
      <c r="D59" s="72">
        <v>0</v>
      </c>
      <c r="E59" s="73"/>
      <c r="F59" s="44">
        <v>0</v>
      </c>
      <c r="G59" s="140"/>
    </row>
    <row r="60" spans="1:7" s="139" customFormat="1" ht="9.75" customHeight="1">
      <c r="A60" s="247" t="s">
        <v>128</v>
      </c>
      <c r="B60" s="69">
        <v>29</v>
      </c>
      <c r="C60" s="69"/>
      <c r="D60" s="72">
        <v>36380</v>
      </c>
      <c r="E60" s="73"/>
      <c r="F60" s="44">
        <v>25058</v>
      </c>
      <c r="G60" s="140"/>
    </row>
    <row r="61" spans="1:7" s="139" customFormat="1" ht="9.75" customHeight="1">
      <c r="A61" s="267" t="s">
        <v>141</v>
      </c>
      <c r="B61" s="69">
        <v>31</v>
      </c>
      <c r="C61" s="69"/>
      <c r="D61" s="72">
        <v>3462</v>
      </c>
      <c r="E61" s="73"/>
      <c r="F61" s="44">
        <v>3371</v>
      </c>
      <c r="G61" s="140"/>
    </row>
    <row r="62" spans="1:7" s="139" customFormat="1" ht="9.75" customHeight="1">
      <c r="A62" s="247" t="s">
        <v>142</v>
      </c>
      <c r="B62" s="69">
        <v>28</v>
      </c>
      <c r="C62" s="69"/>
      <c r="D62" s="72">
        <v>40</v>
      </c>
      <c r="E62" s="73"/>
      <c r="F62" s="44">
        <v>10</v>
      </c>
      <c r="G62" s="140"/>
    </row>
    <row r="63" spans="1:7" s="139" customFormat="1" ht="9.75" customHeight="1">
      <c r="A63" s="103" t="s">
        <v>143</v>
      </c>
      <c r="B63" s="255"/>
      <c r="C63" s="255"/>
      <c r="D63" s="256">
        <f>SUM(D54:D62)</f>
        <v>94885</v>
      </c>
      <c r="E63" s="257"/>
      <c r="F63" s="268">
        <f>SUM(F54:F62)</f>
        <v>90126</v>
      </c>
      <c r="G63" s="143"/>
    </row>
    <row r="64" spans="1:7" s="139" customFormat="1" ht="9.75" customHeight="1">
      <c r="A64" s="11" t="s">
        <v>144</v>
      </c>
      <c r="B64" s="69"/>
      <c r="C64" s="69"/>
      <c r="D64" s="42">
        <f>+D40+D51+D63</f>
        <v>463248</v>
      </c>
      <c r="E64" s="73"/>
      <c r="F64" s="64">
        <f>+F40+F51+F63</f>
        <v>450780</v>
      </c>
      <c r="G64" s="140"/>
    </row>
    <row r="65" spans="1:7" ht="11.85" customHeight="1">
      <c r="A65" s="123"/>
      <c r="B65" s="148"/>
      <c r="C65" s="148"/>
      <c r="D65" s="149"/>
      <c r="E65" s="83"/>
      <c r="F65" s="150"/>
      <c r="G65" s="125"/>
    </row>
    <row r="66" spans="1:7" ht="11.85" customHeight="1">
      <c r="A66" s="276" t="s">
        <v>186</v>
      </c>
      <c r="B66" s="82"/>
      <c r="C66" s="82"/>
      <c r="D66" s="152"/>
      <c r="E66" s="153"/>
      <c r="F66" s="152"/>
      <c r="G66" s="153"/>
    </row>
    <row r="67" spans="1:7" ht="11.85" customHeight="1">
      <c r="A67" s="151"/>
      <c r="B67" s="82"/>
      <c r="C67" s="82"/>
      <c r="D67" s="152"/>
      <c r="E67" s="153"/>
      <c r="F67" s="152"/>
      <c r="G67" s="153"/>
    </row>
    <row r="68" spans="1:7" ht="11.85" customHeight="1">
      <c r="A68" s="151"/>
      <c r="B68" s="82"/>
      <c r="C68" s="82"/>
      <c r="D68" s="152"/>
      <c r="E68" s="153"/>
      <c r="F68" s="152"/>
      <c r="G68" s="153"/>
    </row>
    <row r="69" spans="1:7" ht="11.85" customHeight="1">
      <c r="A69" s="151"/>
      <c r="B69" s="82"/>
      <c r="C69" s="82"/>
      <c r="D69" s="152"/>
      <c r="E69" s="153"/>
      <c r="F69" s="152"/>
      <c r="G69" s="153"/>
    </row>
    <row r="70" spans="1:7" ht="11.85" customHeight="1">
      <c r="A70" s="128"/>
      <c r="B70" s="127"/>
      <c r="C70" s="128"/>
      <c r="D70" s="128"/>
      <c r="E70" s="129"/>
      <c r="F70" s="130"/>
      <c r="G70" s="131"/>
    </row>
  </sheetData>
  <pageMargins left="0.7" right="0.7" top="0.78740157499999996" bottom="0.78740157499999996" header="0.3" footer="0.3"/>
  <pageSetup paperSize="9" orientation="portrait" r:id="rId1"/>
  <headerFooter>
    <oddFooter>&amp;L&amp;1#&amp;"Arial"&amp;6&amp;K737373Confidentiality: C2 - 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CECD5-0875-46BC-9777-A7FC480D5D2B}">
  <sheetPr>
    <tabColor rgb="FF92D050"/>
  </sheetPr>
  <dimension ref="A1:G62"/>
  <sheetViews>
    <sheetView showGridLines="0" topLeftCell="A16" zoomScale="120" zoomScaleNormal="120" workbookViewId="0">
      <selection activeCell="J48" sqref="J48"/>
    </sheetView>
  </sheetViews>
  <sheetFormatPr defaultColWidth="11.42578125" defaultRowHeight="14.25"/>
  <cols>
    <col min="1" max="1" width="54.85546875" style="80" customWidth="1"/>
    <col min="2" max="2" width="8.42578125" style="80" customWidth="1"/>
    <col min="3" max="3" width="0.85546875" style="80" customWidth="1"/>
    <col min="4" max="4" width="8.42578125" style="78" customWidth="1"/>
    <col min="5" max="5" width="1.28515625" style="79" customWidth="1"/>
    <col min="6" max="6" width="8.42578125" style="78" customWidth="1"/>
    <col min="7" max="7" width="1.7109375" style="79" customWidth="1"/>
    <col min="8" max="37" width="11.42578125" style="80" customWidth="1"/>
    <col min="38" max="16384" width="11.42578125" style="80"/>
  </cols>
  <sheetData>
    <row r="1" spans="1:7" s="84" customFormat="1" ht="17.25" customHeight="1">
      <c r="A1" s="281" t="s">
        <v>50</v>
      </c>
      <c r="B1" s="81"/>
      <c r="C1" s="81"/>
      <c r="D1" s="82"/>
      <c r="E1" s="83"/>
      <c r="F1" s="82"/>
      <c r="G1" s="83"/>
    </row>
    <row r="2" spans="1:7" ht="26.25">
      <c r="A2" s="85"/>
    </row>
    <row r="3" spans="1:7" ht="11.85" customHeight="1">
      <c r="A3" s="86"/>
      <c r="B3" s="87"/>
      <c r="C3" s="87"/>
      <c r="D3" s="87"/>
      <c r="E3" s="88"/>
      <c r="F3" s="86"/>
      <c r="G3" s="88"/>
    </row>
    <row r="4" spans="1:7" s="21" customFormat="1" ht="12.75" customHeight="1">
      <c r="A4" s="89" t="s">
        <v>1</v>
      </c>
      <c r="B4" s="16" t="s">
        <v>2</v>
      </c>
      <c r="C4" s="16"/>
      <c r="D4" s="17">
        <v>2020</v>
      </c>
      <c r="E4" s="90"/>
      <c r="F4" s="19">
        <v>2019</v>
      </c>
      <c r="G4" s="91"/>
    </row>
    <row r="5" spans="1:7" s="3" customFormat="1" ht="11.85" customHeight="1">
      <c r="A5" s="11" t="s">
        <v>51</v>
      </c>
      <c r="B5" s="69"/>
      <c r="C5" s="69"/>
      <c r="D5" s="92"/>
      <c r="E5" s="55"/>
      <c r="F5" s="93"/>
      <c r="G5" s="71"/>
    </row>
    <row r="6" spans="1:7" s="3" customFormat="1" ht="11.85" customHeight="1">
      <c r="A6" s="70" t="s">
        <v>52</v>
      </c>
      <c r="B6" s="70"/>
      <c r="C6" s="70"/>
      <c r="D6" s="94">
        <v>46507</v>
      </c>
      <c r="E6" s="73"/>
      <c r="F6" s="95">
        <v>42445</v>
      </c>
      <c r="G6" s="71"/>
    </row>
    <row r="7" spans="1:7" s="3" customFormat="1" ht="11.85" customHeight="1">
      <c r="A7" s="70" t="s">
        <v>53</v>
      </c>
      <c r="B7" s="70"/>
      <c r="C7" s="70"/>
      <c r="D7" s="94">
        <v>-2719</v>
      </c>
      <c r="E7" s="73"/>
      <c r="F7" s="95">
        <v>-1528</v>
      </c>
      <c r="G7" s="65"/>
    </row>
    <row r="8" spans="1:7" s="3" customFormat="1" ht="11.85" customHeight="1">
      <c r="A8" s="70" t="s">
        <v>54</v>
      </c>
      <c r="B8" s="70"/>
      <c r="C8" s="70"/>
      <c r="D8" s="94">
        <v>-62</v>
      </c>
      <c r="E8" s="73"/>
      <c r="F8" s="95">
        <v>-3513</v>
      </c>
      <c r="G8" s="71"/>
    </row>
    <row r="9" spans="1:7" s="3" customFormat="1" ht="11.85" customHeight="1">
      <c r="A9" s="70" t="s">
        <v>55</v>
      </c>
      <c r="B9" s="70"/>
      <c r="C9" s="70"/>
      <c r="D9" s="94">
        <v>183</v>
      </c>
      <c r="E9" s="73"/>
      <c r="F9" s="95">
        <v>329</v>
      </c>
      <c r="G9" s="71"/>
    </row>
    <row r="10" spans="1:7" s="3" customFormat="1" ht="11.85" customHeight="1">
      <c r="A10" s="70" t="s">
        <v>56</v>
      </c>
      <c r="B10" s="70"/>
      <c r="C10" s="70"/>
      <c r="D10" s="94">
        <v>-2808</v>
      </c>
      <c r="E10" s="73"/>
      <c r="F10" s="95">
        <v>-2969</v>
      </c>
      <c r="G10" s="71"/>
    </row>
    <row r="11" spans="1:7" s="3" customFormat="1" ht="11.85" customHeight="1">
      <c r="A11" s="70" t="s">
        <v>57</v>
      </c>
      <c r="B11" s="70">
        <v>37</v>
      </c>
      <c r="C11" s="70"/>
      <c r="D11" s="94">
        <v>-6077</v>
      </c>
      <c r="E11" s="96"/>
      <c r="F11" s="95">
        <v>185</v>
      </c>
      <c r="G11" s="71"/>
    </row>
    <row r="12" spans="1:7" s="3" customFormat="1" ht="11.85" customHeight="1">
      <c r="A12" s="57" t="s">
        <v>58</v>
      </c>
      <c r="B12" s="97"/>
      <c r="C12" s="97"/>
      <c r="D12" s="98">
        <f>SUM(D6:D11)</f>
        <v>35024</v>
      </c>
      <c r="E12" s="99"/>
      <c r="F12" s="100">
        <f>SUM(F6:F11)</f>
        <v>34949</v>
      </c>
      <c r="G12" s="101"/>
    </row>
    <row r="13" spans="1:7" s="3" customFormat="1" ht="5.25" customHeight="1">
      <c r="A13" s="70"/>
      <c r="B13" s="70"/>
      <c r="C13" s="70"/>
      <c r="D13" s="94"/>
      <c r="E13" s="96"/>
      <c r="F13" s="102"/>
      <c r="G13" s="71"/>
    </row>
    <row r="14" spans="1:7" s="3" customFormat="1" ht="11.85" customHeight="1">
      <c r="A14" s="70" t="s">
        <v>59</v>
      </c>
      <c r="B14" s="70"/>
      <c r="C14" s="70"/>
      <c r="D14" s="94">
        <v>-1315</v>
      </c>
      <c r="E14" s="96"/>
      <c r="F14" s="95">
        <v>-196</v>
      </c>
      <c r="G14" s="71"/>
    </row>
    <row r="15" spans="1:7" s="3" customFormat="1" ht="11.85" customHeight="1">
      <c r="A15" s="70" t="s">
        <v>60</v>
      </c>
      <c r="B15" s="69"/>
      <c r="C15" s="69"/>
      <c r="D15" s="94">
        <v>-1344</v>
      </c>
      <c r="E15" s="96"/>
      <c r="F15" s="95">
        <v>-6294</v>
      </c>
      <c r="G15" s="71"/>
    </row>
    <row r="16" spans="1:7" s="3" customFormat="1" ht="11.85" customHeight="1">
      <c r="A16" s="70" t="s">
        <v>61</v>
      </c>
      <c r="B16" s="69"/>
      <c r="C16" s="69"/>
      <c r="D16" s="94">
        <v>-3726</v>
      </c>
      <c r="E16" s="63"/>
      <c r="F16" s="95">
        <v>9171</v>
      </c>
      <c r="G16" s="71"/>
    </row>
    <row r="17" spans="1:7" s="3" customFormat="1" ht="11.85" customHeight="1">
      <c r="A17" s="70" t="s">
        <v>62</v>
      </c>
      <c r="B17" s="69"/>
      <c r="C17" s="69"/>
      <c r="D17" s="94">
        <v>12588</v>
      </c>
      <c r="E17" s="63"/>
      <c r="F17" s="95">
        <v>-20733</v>
      </c>
      <c r="G17" s="71"/>
    </row>
    <row r="18" spans="1:7" s="3" customFormat="1" ht="11.85" customHeight="1">
      <c r="A18" s="70" t="s">
        <v>63</v>
      </c>
      <c r="B18" s="70"/>
      <c r="C18" s="70"/>
      <c r="D18" s="94">
        <v>465</v>
      </c>
      <c r="E18" s="73"/>
      <c r="F18" s="95">
        <v>-178</v>
      </c>
      <c r="G18" s="65"/>
    </row>
    <row r="19" spans="1:7" s="3" customFormat="1" ht="11.85" customHeight="1">
      <c r="A19" s="103" t="s">
        <v>64</v>
      </c>
      <c r="B19" s="104"/>
      <c r="C19" s="97"/>
      <c r="D19" s="98">
        <f>SUM(D14:D18)</f>
        <v>6668</v>
      </c>
      <c r="E19" s="105"/>
      <c r="F19" s="100">
        <f>SUM(F14:F18)</f>
        <v>-18230</v>
      </c>
      <c r="G19" s="106"/>
    </row>
    <row r="20" spans="1:7" s="3" customFormat="1" ht="11.85" customHeight="1">
      <c r="A20" s="11" t="s">
        <v>65</v>
      </c>
      <c r="B20" s="70"/>
      <c r="C20" s="97"/>
      <c r="D20" s="98">
        <f>+D12+D19</f>
        <v>41692</v>
      </c>
      <c r="E20" s="96"/>
      <c r="F20" s="100">
        <f>+F12+F19</f>
        <v>16719</v>
      </c>
      <c r="G20" s="71"/>
    </row>
    <row r="21" spans="1:7" s="3" customFormat="1" ht="5.25" customHeight="1">
      <c r="A21" s="70"/>
      <c r="B21" s="70"/>
      <c r="C21" s="70"/>
      <c r="D21" s="94"/>
      <c r="E21" s="96"/>
      <c r="F21" s="102"/>
      <c r="G21" s="71"/>
    </row>
    <row r="22" spans="1:7" s="3" customFormat="1" ht="11.85" customHeight="1">
      <c r="A22" s="11" t="s">
        <v>66</v>
      </c>
      <c r="B22" s="70"/>
      <c r="C22" s="70"/>
      <c r="D22" s="72"/>
      <c r="E22" s="73"/>
      <c r="F22" s="34"/>
      <c r="G22" s="107"/>
    </row>
    <row r="23" spans="1:7" s="3" customFormat="1" ht="11.85" customHeight="1">
      <c r="A23" s="70" t="s">
        <v>67</v>
      </c>
      <c r="B23" s="70">
        <v>4</v>
      </c>
      <c r="C23" s="70"/>
      <c r="D23" s="94">
        <v>-86</v>
      </c>
      <c r="E23" s="96"/>
      <c r="F23" s="108">
        <v>-754</v>
      </c>
      <c r="G23" s="109"/>
    </row>
    <row r="24" spans="1:7" s="3" customFormat="1" ht="11.85" customHeight="1">
      <c r="A24" s="70" t="s">
        <v>68</v>
      </c>
      <c r="B24" s="70"/>
      <c r="C24" s="70"/>
      <c r="D24" s="94">
        <v>223</v>
      </c>
      <c r="E24" s="110"/>
      <c r="F24" s="95">
        <v>256</v>
      </c>
      <c r="G24" s="111"/>
    </row>
    <row r="25" spans="1:7" s="3" customFormat="1" ht="11.85" customHeight="1">
      <c r="A25" s="70" t="s">
        <v>69</v>
      </c>
      <c r="B25" s="70">
        <v>37</v>
      </c>
      <c r="C25" s="70"/>
      <c r="D25" s="94">
        <v>-21484</v>
      </c>
      <c r="E25" s="73"/>
      <c r="F25" s="95">
        <v>-26335</v>
      </c>
      <c r="G25" s="107"/>
    </row>
    <row r="26" spans="1:7" s="3" customFormat="1" ht="11.85" customHeight="1">
      <c r="A26" s="57" t="s">
        <v>70</v>
      </c>
      <c r="B26" s="97"/>
      <c r="C26" s="97"/>
      <c r="D26" s="98">
        <f>SUM(D23:D25)</f>
        <v>-21347</v>
      </c>
      <c r="E26" s="112"/>
      <c r="F26" s="100">
        <f>SUM(F23:F25)</f>
        <v>-26833</v>
      </c>
      <c r="G26" s="61"/>
    </row>
    <row r="27" spans="1:7" s="3" customFormat="1" ht="5.25" customHeight="1">
      <c r="A27" s="70"/>
      <c r="B27" s="70"/>
      <c r="C27" s="70"/>
      <c r="D27" s="94"/>
      <c r="E27" s="96"/>
      <c r="F27" s="102"/>
      <c r="G27" s="71"/>
    </row>
    <row r="28" spans="1:7" s="3" customFormat="1" ht="11.85" customHeight="1">
      <c r="A28" s="70" t="s">
        <v>71</v>
      </c>
      <c r="B28" s="70">
        <v>37</v>
      </c>
      <c r="C28" s="70"/>
      <c r="D28" s="94">
        <v>1237</v>
      </c>
      <c r="E28" s="96"/>
      <c r="F28" s="102">
        <v>7452</v>
      </c>
      <c r="G28" s="71"/>
    </row>
    <row r="29" spans="1:7" s="3" customFormat="1" ht="11.85" customHeight="1">
      <c r="A29" s="70" t="s">
        <v>72</v>
      </c>
      <c r="B29" s="70"/>
      <c r="C29" s="70"/>
      <c r="D29" s="94">
        <v>20</v>
      </c>
      <c r="E29" s="96"/>
      <c r="F29" s="102">
        <v>148</v>
      </c>
      <c r="G29" s="71"/>
    </row>
    <row r="30" spans="1:7" s="3" customFormat="1" ht="11.85" customHeight="1">
      <c r="A30" s="70" t="s">
        <v>73</v>
      </c>
      <c r="B30" s="70"/>
      <c r="C30" s="70"/>
      <c r="D30" s="26">
        <v>-80</v>
      </c>
      <c r="E30" s="110"/>
      <c r="F30" s="113">
        <v>-3542</v>
      </c>
      <c r="G30" s="65"/>
    </row>
    <row r="31" spans="1:7" s="3" customFormat="1" ht="11.85" customHeight="1">
      <c r="A31" s="57" t="s">
        <v>74</v>
      </c>
      <c r="B31" s="97"/>
      <c r="C31" s="97"/>
      <c r="D31" s="114">
        <f>D26+D28+D29+D30</f>
        <v>-20170</v>
      </c>
      <c r="E31" s="115"/>
      <c r="F31" s="100">
        <f>F26+F28+F29+F30</f>
        <v>-22775</v>
      </c>
      <c r="G31" s="61"/>
    </row>
    <row r="32" spans="1:7" s="3" customFormat="1" ht="5.25" customHeight="1">
      <c r="A32" s="70"/>
      <c r="B32" s="70"/>
      <c r="C32" s="70"/>
      <c r="D32" s="94"/>
      <c r="E32" s="96"/>
      <c r="F32" s="102"/>
      <c r="G32" s="71"/>
    </row>
    <row r="33" spans="1:7" s="3" customFormat="1" ht="11.85" customHeight="1">
      <c r="A33" s="11" t="s">
        <v>75</v>
      </c>
      <c r="B33" s="70"/>
      <c r="C33" s="70"/>
      <c r="D33" s="114">
        <f>+D20+D31</f>
        <v>21522</v>
      </c>
      <c r="E33" s="110"/>
      <c r="F33" s="116">
        <f>+F20+F31</f>
        <v>-6056</v>
      </c>
      <c r="G33" s="71"/>
    </row>
    <row r="34" spans="1:7" s="3" customFormat="1" ht="5.25" customHeight="1">
      <c r="A34" s="70"/>
      <c r="B34" s="70"/>
      <c r="C34" s="70"/>
      <c r="D34" s="94"/>
      <c r="E34" s="96"/>
      <c r="F34" s="102"/>
      <c r="G34" s="71"/>
    </row>
    <row r="35" spans="1:7" s="3" customFormat="1" ht="11.85" customHeight="1">
      <c r="A35" s="11" t="s">
        <v>76</v>
      </c>
      <c r="B35" s="70"/>
      <c r="C35" s="70"/>
      <c r="D35" s="94"/>
      <c r="E35" s="73"/>
      <c r="F35" s="102"/>
      <c r="G35" s="47"/>
    </row>
    <row r="36" spans="1:7" s="3" customFormat="1" ht="11.85" customHeight="1">
      <c r="A36" s="70" t="s">
        <v>77</v>
      </c>
      <c r="B36" s="70"/>
      <c r="C36" s="70"/>
      <c r="D36" s="94">
        <v>-8926</v>
      </c>
      <c r="E36" s="73"/>
      <c r="F36" s="95">
        <v>559</v>
      </c>
      <c r="G36" s="47"/>
    </row>
    <row r="37" spans="1:7" s="3" customFormat="1" ht="11.25" customHeight="1">
      <c r="A37" s="45" t="s">
        <v>78</v>
      </c>
      <c r="B37" s="70"/>
      <c r="C37" s="70"/>
      <c r="D37" s="94">
        <v>-185</v>
      </c>
      <c r="E37" s="73"/>
      <c r="F37" s="95">
        <v>282</v>
      </c>
      <c r="G37" s="47"/>
    </row>
    <row r="38" spans="1:7" s="3" customFormat="1" ht="11.85" customHeight="1">
      <c r="A38" s="70" t="s">
        <v>79</v>
      </c>
      <c r="B38" s="70"/>
      <c r="C38" s="70"/>
      <c r="D38" s="94">
        <v>21471</v>
      </c>
      <c r="E38" s="73"/>
      <c r="F38" s="95">
        <v>12622</v>
      </c>
      <c r="G38" s="71"/>
    </row>
    <row r="39" spans="1:7" s="3" customFormat="1" ht="11.85" customHeight="1">
      <c r="A39" s="70" t="s">
        <v>80</v>
      </c>
      <c r="B39" s="70"/>
      <c r="C39" s="70"/>
      <c r="D39" s="94">
        <v>-27</v>
      </c>
      <c r="E39" s="73"/>
      <c r="F39" s="95">
        <v>-23</v>
      </c>
      <c r="G39" s="47"/>
    </row>
    <row r="40" spans="1:7" s="3" customFormat="1" ht="9.75" customHeight="1">
      <c r="A40" s="70" t="s">
        <v>81</v>
      </c>
      <c r="B40" s="70"/>
      <c r="C40" s="70"/>
      <c r="D40" s="94">
        <v>-12156</v>
      </c>
      <c r="E40" s="73"/>
      <c r="F40" s="95">
        <v>-12001</v>
      </c>
      <c r="G40" s="71"/>
    </row>
    <row r="41" spans="1:7" s="3" customFormat="1" ht="9.75" customHeight="1" collapsed="1">
      <c r="A41" s="70" t="s">
        <v>82</v>
      </c>
      <c r="B41" s="70"/>
      <c r="C41" s="70"/>
      <c r="D41" s="94">
        <v>-5298</v>
      </c>
      <c r="E41" s="73"/>
      <c r="F41" s="95">
        <v>-3714</v>
      </c>
      <c r="G41" s="117"/>
    </row>
    <row r="42" spans="1:7" s="3" customFormat="1" ht="11.85" customHeight="1">
      <c r="A42" s="70" t="s">
        <v>83</v>
      </c>
      <c r="B42" s="70"/>
      <c r="C42" s="70"/>
      <c r="D42" s="94">
        <v>-829</v>
      </c>
      <c r="E42" s="73"/>
      <c r="F42" s="95">
        <v>-1138</v>
      </c>
      <c r="G42" s="117"/>
    </row>
    <row r="43" spans="1:7" s="3" customFormat="1" ht="11.85" customHeight="1">
      <c r="A43" s="57" t="s">
        <v>84</v>
      </c>
      <c r="B43" s="97"/>
      <c r="C43" s="97"/>
      <c r="D43" s="98">
        <f>SUM(D36:D42)</f>
        <v>-5950</v>
      </c>
      <c r="E43" s="115"/>
      <c r="F43" s="100">
        <f>SUM(F36:F42)</f>
        <v>-3413</v>
      </c>
      <c r="G43" s="101"/>
    </row>
    <row r="44" spans="1:7" s="3" customFormat="1" ht="5.25" customHeight="1">
      <c r="A44" s="70"/>
      <c r="B44" s="70"/>
      <c r="C44" s="70"/>
      <c r="D44" s="94"/>
      <c r="E44" s="96"/>
      <c r="F44" s="102"/>
      <c r="G44" s="71"/>
    </row>
    <row r="45" spans="1:7" s="3" customFormat="1" ht="11.85" customHeight="1">
      <c r="A45" s="11" t="s">
        <v>85</v>
      </c>
      <c r="B45" s="70"/>
      <c r="C45" s="70"/>
      <c r="D45" s="114">
        <f>+D33+D43</f>
        <v>15572</v>
      </c>
      <c r="E45" s="110"/>
      <c r="F45" s="116">
        <f>+F33+F43</f>
        <v>-9469</v>
      </c>
      <c r="G45" s="71"/>
    </row>
    <row r="46" spans="1:7" s="3" customFormat="1" ht="5.25" customHeight="1">
      <c r="A46" s="70"/>
      <c r="B46" s="70"/>
      <c r="C46" s="70"/>
      <c r="D46" s="94"/>
      <c r="E46" s="96"/>
      <c r="F46" s="102"/>
      <c r="G46" s="71"/>
    </row>
    <row r="47" spans="1:7" s="3" customFormat="1" ht="11.85" customHeight="1">
      <c r="A47" s="11" t="s">
        <v>86</v>
      </c>
      <c r="B47" s="70"/>
      <c r="C47" s="70"/>
      <c r="D47" s="72"/>
      <c r="E47" s="73"/>
      <c r="F47" s="118"/>
      <c r="G47" s="71"/>
    </row>
    <row r="48" spans="1:7" s="3" customFormat="1" ht="11.25" customHeight="1">
      <c r="A48" s="70" t="s">
        <v>87</v>
      </c>
      <c r="B48" s="70"/>
      <c r="C48" s="70"/>
      <c r="D48" s="94">
        <v>10604</v>
      </c>
      <c r="E48" s="96"/>
      <c r="F48" s="95">
        <v>17094</v>
      </c>
      <c r="G48" s="71"/>
    </row>
    <row r="49" spans="1:7" s="3" customFormat="1" ht="11.25" customHeight="1">
      <c r="A49" s="70" t="s">
        <v>88</v>
      </c>
      <c r="B49" s="70"/>
      <c r="C49" s="70"/>
      <c r="D49" s="94">
        <v>0</v>
      </c>
      <c r="E49" s="96"/>
      <c r="F49" s="108">
        <v>2992</v>
      </c>
      <c r="G49" s="71"/>
    </row>
    <row r="50" spans="1:7" s="3" customFormat="1" ht="11.25" customHeight="1">
      <c r="A50" s="70" t="s">
        <v>85</v>
      </c>
      <c r="B50" s="70"/>
      <c r="C50" s="70"/>
      <c r="D50" s="94">
        <v>15572</v>
      </c>
      <c r="E50" s="96"/>
      <c r="F50" s="95">
        <v>-9469</v>
      </c>
      <c r="G50" s="71"/>
    </row>
    <row r="51" spans="1:7" s="3" customFormat="1" ht="11.85" customHeight="1">
      <c r="A51" s="70" t="s">
        <v>89</v>
      </c>
      <c r="B51" s="70"/>
      <c r="C51" s="70"/>
      <c r="D51" s="94">
        <v>-102</v>
      </c>
      <c r="E51" s="96"/>
      <c r="F51" s="95">
        <v>-13</v>
      </c>
      <c r="G51" s="71"/>
    </row>
    <row r="52" spans="1:7" s="3" customFormat="1" ht="11.85" customHeight="1">
      <c r="A52" s="57" t="s">
        <v>90</v>
      </c>
      <c r="B52" s="97"/>
      <c r="C52" s="97"/>
      <c r="D52" s="98">
        <f>SUM(D48:D51)</f>
        <v>26074</v>
      </c>
      <c r="E52" s="99"/>
      <c r="F52" s="100">
        <f>SUM(F48:F51)</f>
        <v>10604</v>
      </c>
      <c r="G52" s="101"/>
    </row>
    <row r="53" spans="1:7" ht="11.85" customHeight="1">
      <c r="A53" s="119"/>
      <c r="B53" s="82"/>
      <c r="C53" s="82"/>
      <c r="D53" s="120"/>
      <c r="E53" s="121"/>
      <c r="F53" s="120"/>
      <c r="G53" s="122"/>
    </row>
    <row r="54" spans="1:7" ht="11.85" customHeight="1">
      <c r="A54" s="284" t="s">
        <v>187</v>
      </c>
      <c r="B54" s="284"/>
      <c r="C54" s="82"/>
      <c r="D54" s="120"/>
      <c r="E54" s="121"/>
      <c r="F54" s="120"/>
      <c r="G54" s="122"/>
    </row>
    <row r="55" spans="1:7" ht="11.85" customHeight="1">
      <c r="A55" s="284" t="s">
        <v>188</v>
      </c>
      <c r="B55" s="284"/>
      <c r="C55" s="82"/>
      <c r="D55" s="120"/>
      <c r="E55" s="121"/>
      <c r="F55" s="120"/>
      <c r="G55" s="122"/>
    </row>
    <row r="56" spans="1:7" ht="11.85" customHeight="1">
      <c r="A56" s="119"/>
      <c r="B56" s="82"/>
      <c r="C56" s="82"/>
      <c r="D56" s="120"/>
      <c r="E56" s="121"/>
      <c r="F56" s="120"/>
      <c r="G56" s="122"/>
    </row>
    <row r="57" spans="1:7" ht="11.85" customHeight="1">
      <c r="B57" s="82"/>
      <c r="C57" s="82"/>
      <c r="D57" s="120"/>
      <c r="E57" s="121"/>
      <c r="F57" s="120"/>
      <c r="G57" s="122"/>
    </row>
    <row r="58" spans="1:7" ht="11.85" customHeight="1">
      <c r="B58" s="82"/>
      <c r="C58" s="82"/>
      <c r="D58" s="120"/>
      <c r="E58" s="121"/>
      <c r="F58" s="120"/>
      <c r="G58" s="122"/>
    </row>
    <row r="59" spans="1:7" ht="11.85" customHeight="1">
      <c r="A59" s="123"/>
      <c r="B59" s="82"/>
      <c r="C59" s="82"/>
      <c r="D59" s="120"/>
      <c r="E59" s="121"/>
      <c r="F59" s="120"/>
      <c r="G59" s="122"/>
    </row>
    <row r="60" spans="1:7" ht="11.85" customHeight="1">
      <c r="A60" s="123"/>
      <c r="B60" s="82"/>
      <c r="C60" s="82"/>
      <c r="D60" s="120"/>
      <c r="E60" s="121"/>
      <c r="F60" s="120"/>
      <c r="G60" s="122"/>
    </row>
    <row r="61" spans="1:7" s="78" customFormat="1" ht="11.85" customHeight="1">
      <c r="E61" s="79"/>
      <c r="G61" s="79"/>
    </row>
    <row r="62" spans="1:7" s="78" customFormat="1" ht="11.85" customHeight="1">
      <c r="E62" s="79"/>
      <c r="G62" s="79"/>
    </row>
  </sheetData>
  <pageMargins left="0.7" right="0.7" top="0.78740157499999996" bottom="0.78740157499999996" header="0.3" footer="0.3"/>
  <pageSetup paperSize="9" orientation="portrait" r:id="rId1"/>
  <headerFooter>
    <oddFooter>&amp;L&amp;1#&amp;"Arial"&amp;6&amp;K737373Confidentiality: C2 - 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5B8CC-10BA-474E-9523-B77AB1A148BB}">
  <sheetPr>
    <tabColor rgb="FF92D050"/>
    <pageSetUpPr fitToPage="1"/>
  </sheetPr>
  <dimension ref="A1:M63"/>
  <sheetViews>
    <sheetView showGridLines="0" topLeftCell="A4" zoomScale="120" zoomScaleNormal="120" workbookViewId="0">
      <selection activeCell="E36" sqref="E36"/>
    </sheetView>
  </sheetViews>
  <sheetFormatPr defaultColWidth="11.42578125" defaultRowHeight="14.25"/>
  <cols>
    <col min="1" max="1" width="42.85546875" style="80" customWidth="1"/>
    <col min="2" max="2" width="1" style="80" customWidth="1"/>
    <col min="3" max="7" width="9.28515625" style="78" customWidth="1"/>
    <col min="8" max="8" width="9" style="78" customWidth="1"/>
    <col min="9" max="9" width="1.28515625" style="79" customWidth="1"/>
    <col min="10" max="10" width="9.28515625" style="78" customWidth="1"/>
    <col min="11" max="11" width="1.85546875" style="79" customWidth="1"/>
    <col min="12" max="12" width="8.7109375" style="78" customWidth="1"/>
    <col min="13" max="13" width="1.28515625" style="79" customWidth="1"/>
    <col min="14" max="60" width="11.42578125" style="80" customWidth="1"/>
    <col min="61" max="16384" width="11.42578125" style="80"/>
  </cols>
  <sheetData>
    <row r="1" spans="1:13" s="181" customFormat="1" ht="16.5" customHeight="1">
      <c r="A1" s="280" t="s">
        <v>161</v>
      </c>
      <c r="B1" s="156"/>
      <c r="C1" s="82"/>
      <c r="D1" s="82"/>
      <c r="E1" s="82"/>
      <c r="F1" s="82"/>
      <c r="G1" s="82"/>
      <c r="H1" s="82"/>
      <c r="I1" s="83"/>
      <c r="J1" s="82"/>
      <c r="K1" s="83"/>
      <c r="L1" s="82"/>
      <c r="M1" s="83"/>
    </row>
    <row r="2" spans="1:13" ht="15" customHeight="1">
      <c r="A2" s="182"/>
      <c r="B2" s="182"/>
    </row>
    <row r="3" spans="1:13" s="3" customFormat="1" ht="59.25" customHeight="1">
      <c r="A3" s="183"/>
      <c r="B3" s="183"/>
      <c r="C3" s="282" t="s">
        <v>20</v>
      </c>
      <c r="D3" s="282"/>
      <c r="E3" s="282"/>
      <c r="F3" s="282"/>
      <c r="G3" s="282"/>
      <c r="H3" s="282"/>
      <c r="I3" s="184"/>
      <c r="J3" s="185" t="s">
        <v>162</v>
      </c>
      <c r="K3" s="186"/>
      <c r="L3" s="185" t="s">
        <v>163</v>
      </c>
      <c r="M3" s="186"/>
    </row>
    <row r="4" spans="1:13" s="21" customFormat="1" ht="38.1" customHeight="1">
      <c r="A4" s="187" t="s">
        <v>33</v>
      </c>
      <c r="B4" s="187"/>
      <c r="C4" s="188" t="s">
        <v>164</v>
      </c>
      <c r="D4" s="189" t="s">
        <v>165</v>
      </c>
      <c r="E4" s="189" t="s">
        <v>166</v>
      </c>
      <c r="F4" s="189" t="s">
        <v>167</v>
      </c>
      <c r="G4" s="189" t="s">
        <v>168</v>
      </c>
      <c r="H4" s="190" t="s">
        <v>48</v>
      </c>
      <c r="I4" s="191"/>
      <c r="J4" s="192"/>
      <c r="K4" s="191"/>
      <c r="L4" s="193"/>
      <c r="M4" s="191"/>
    </row>
    <row r="5" spans="1:13" s="3" customFormat="1" ht="9.75" customHeight="1">
      <c r="A5" s="194" t="s">
        <v>169</v>
      </c>
      <c r="B5" s="194"/>
      <c r="C5" s="114">
        <f>+C60</f>
        <v>6585</v>
      </c>
      <c r="D5" s="114">
        <f>+D60</f>
        <v>-3147</v>
      </c>
      <c r="E5" s="114">
        <f>+E60</f>
        <v>3874</v>
      </c>
      <c r="F5" s="195">
        <f>+F60</f>
        <v>0</v>
      </c>
      <c r="G5" s="114">
        <f>+G60</f>
        <v>86319</v>
      </c>
      <c r="H5" s="114">
        <f>SUM(C5:G5)</f>
        <v>93631</v>
      </c>
      <c r="I5" s="110"/>
      <c r="J5" s="114">
        <f>+J60</f>
        <v>14891</v>
      </c>
      <c r="K5" s="110"/>
      <c r="L5" s="114">
        <f>+H5+J5</f>
        <v>108522</v>
      </c>
      <c r="M5" s="110"/>
    </row>
    <row r="6" spans="1:13" s="3" customFormat="1" ht="9.75" customHeight="1">
      <c r="A6" s="194"/>
      <c r="B6" s="194"/>
      <c r="C6" s="54"/>
      <c r="D6" s="94"/>
      <c r="E6" s="94"/>
      <c r="F6" s="94"/>
      <c r="G6" s="94"/>
      <c r="H6" s="94"/>
      <c r="I6" s="196"/>
      <c r="J6" s="94"/>
      <c r="K6" s="196"/>
      <c r="L6" s="197"/>
      <c r="M6" s="196"/>
    </row>
    <row r="7" spans="1:13" s="3" customFormat="1" ht="9.75" customHeight="1">
      <c r="A7" s="198" t="s">
        <v>19</v>
      </c>
      <c r="B7" s="194"/>
      <c r="C7" s="199">
        <v>0</v>
      </c>
      <c r="D7" s="195">
        <v>0</v>
      </c>
      <c r="E7" s="195">
        <v>0</v>
      </c>
      <c r="F7" s="195">
        <v>0</v>
      </c>
      <c r="G7" s="195">
        <v>6489</v>
      </c>
      <c r="H7" s="114">
        <f>SUM(C7:G7)</f>
        <v>6489</v>
      </c>
      <c r="I7" s="200"/>
      <c r="J7" s="114">
        <v>1227</v>
      </c>
      <c r="K7" s="200"/>
      <c r="L7" s="114">
        <f>+H7+J7</f>
        <v>7716</v>
      </c>
      <c r="M7" s="200"/>
    </row>
    <row r="8" spans="1:13" s="3" customFormat="1" ht="9.75" customHeight="1">
      <c r="A8" s="194"/>
      <c r="B8" s="194"/>
      <c r="C8" s="54"/>
      <c r="D8" s="94"/>
      <c r="E8" s="94"/>
      <c r="F8" s="94"/>
      <c r="G8" s="94"/>
      <c r="H8" s="94"/>
      <c r="I8" s="196"/>
      <c r="J8" s="94"/>
      <c r="K8" s="196"/>
      <c r="L8" s="197"/>
      <c r="M8" s="196"/>
    </row>
    <row r="9" spans="1:13" s="3" customFormat="1" ht="9.75" customHeight="1">
      <c r="A9" s="165" t="s">
        <v>148</v>
      </c>
      <c r="B9" s="201"/>
      <c r="C9" s="54">
        <v>0</v>
      </c>
      <c r="D9" s="202">
        <v>3023</v>
      </c>
      <c r="E9" s="202">
        <v>0</v>
      </c>
      <c r="F9" s="202">
        <v>0</v>
      </c>
      <c r="G9" s="202">
        <v>0</v>
      </c>
      <c r="H9" s="114">
        <f t="shared" ref="H9:H17" si="0">SUM(C9:G9)</f>
        <v>3023</v>
      </c>
      <c r="I9" s="200"/>
      <c r="J9" s="94">
        <v>0</v>
      </c>
      <c r="K9" s="200"/>
      <c r="L9" s="114">
        <f t="shared" ref="L9:L17" si="1">+H9+J9</f>
        <v>3023</v>
      </c>
      <c r="M9" s="200"/>
    </row>
    <row r="10" spans="1:13" s="3" customFormat="1" ht="9.75" customHeight="1">
      <c r="A10" s="165" t="s">
        <v>149</v>
      </c>
      <c r="B10" s="201"/>
      <c r="C10" s="54">
        <v>0</v>
      </c>
      <c r="D10" s="202">
        <v>4344</v>
      </c>
      <c r="E10" s="202">
        <v>0</v>
      </c>
      <c r="F10" s="202">
        <v>0</v>
      </c>
      <c r="G10" s="202">
        <v>0</v>
      </c>
      <c r="H10" s="114">
        <f t="shared" si="0"/>
        <v>4344</v>
      </c>
      <c r="I10" s="63"/>
      <c r="J10" s="94">
        <v>-34</v>
      </c>
      <c r="K10" s="63"/>
      <c r="L10" s="114">
        <f t="shared" si="1"/>
        <v>4310</v>
      </c>
      <c r="M10" s="200"/>
    </row>
    <row r="11" spans="1:13" s="3" customFormat="1" ht="9.75" customHeight="1">
      <c r="A11" s="165" t="s">
        <v>150</v>
      </c>
      <c r="B11" s="201"/>
      <c r="C11" s="54">
        <v>0</v>
      </c>
      <c r="D11" s="202">
        <v>-43</v>
      </c>
      <c r="E11" s="202">
        <v>0</v>
      </c>
      <c r="F11" s="202">
        <v>0</v>
      </c>
      <c r="G11" s="202">
        <v>0</v>
      </c>
      <c r="H11" s="114">
        <f t="shared" si="0"/>
        <v>-43</v>
      </c>
      <c r="I11" s="63"/>
      <c r="J11" s="94">
        <v>0</v>
      </c>
      <c r="K11" s="63"/>
      <c r="L11" s="114">
        <f t="shared" si="1"/>
        <v>-43</v>
      </c>
      <c r="M11" s="200"/>
    </row>
    <row r="12" spans="1:13" s="3" customFormat="1" ht="9.75" customHeight="1">
      <c r="A12" s="165" t="s">
        <v>151</v>
      </c>
      <c r="B12" s="201"/>
      <c r="C12" s="54">
        <v>0</v>
      </c>
      <c r="D12" s="202">
        <v>0</v>
      </c>
      <c r="E12" s="202">
        <v>1808</v>
      </c>
      <c r="F12" s="202">
        <v>0</v>
      </c>
      <c r="G12" s="202">
        <v>0</v>
      </c>
      <c r="H12" s="114">
        <f t="shared" si="0"/>
        <v>1808</v>
      </c>
      <c r="I12" s="63"/>
      <c r="J12" s="94">
        <v>0</v>
      </c>
      <c r="K12" s="63"/>
      <c r="L12" s="114">
        <f t="shared" si="1"/>
        <v>1808</v>
      </c>
      <c r="M12" s="200"/>
    </row>
    <row r="13" spans="1:13" s="3" customFormat="1" ht="9.75" customHeight="1">
      <c r="A13" s="203" t="s">
        <v>152</v>
      </c>
      <c r="B13" s="183"/>
      <c r="C13" s="54">
        <v>0</v>
      </c>
      <c r="D13" s="202">
        <v>0</v>
      </c>
      <c r="E13" s="202">
        <v>-5</v>
      </c>
      <c r="F13" s="202">
        <v>0</v>
      </c>
      <c r="G13" s="202">
        <v>0</v>
      </c>
      <c r="H13" s="114">
        <f t="shared" si="0"/>
        <v>-5</v>
      </c>
      <c r="I13" s="63"/>
      <c r="J13" s="94">
        <v>0</v>
      </c>
      <c r="K13" s="63"/>
      <c r="L13" s="114">
        <f t="shared" si="1"/>
        <v>-5</v>
      </c>
      <c r="M13" s="200"/>
    </row>
    <row r="14" spans="1:13" s="3" customFormat="1" ht="9.75" customHeight="1">
      <c r="A14" s="165" t="s">
        <v>170</v>
      </c>
      <c r="B14" s="203"/>
      <c r="C14" s="54">
        <v>0</v>
      </c>
      <c r="D14" s="202">
        <v>0</v>
      </c>
      <c r="E14" s="202">
        <v>0</v>
      </c>
      <c r="F14" s="202">
        <v>0</v>
      </c>
      <c r="G14" s="202">
        <v>0</v>
      </c>
      <c r="H14" s="195">
        <f t="shared" si="0"/>
        <v>0</v>
      </c>
      <c r="I14" s="63"/>
      <c r="J14" s="202">
        <v>0</v>
      </c>
      <c r="K14" s="63"/>
      <c r="L14" s="114">
        <f t="shared" si="1"/>
        <v>0</v>
      </c>
      <c r="M14" s="200"/>
    </row>
    <row r="15" spans="1:13" s="3" customFormat="1" ht="9.75" customHeight="1" collapsed="1">
      <c r="A15" s="183" t="s">
        <v>89</v>
      </c>
      <c r="B15" s="183"/>
      <c r="C15" s="54">
        <v>0</v>
      </c>
      <c r="D15" s="202">
        <v>0</v>
      </c>
      <c r="E15" s="202">
        <v>-3684</v>
      </c>
      <c r="F15" s="202">
        <v>0</v>
      </c>
      <c r="G15" s="202">
        <v>0</v>
      </c>
      <c r="H15" s="114">
        <f t="shared" si="0"/>
        <v>-3684</v>
      </c>
      <c r="I15" s="63"/>
      <c r="J15" s="94">
        <v>-400</v>
      </c>
      <c r="K15" s="63"/>
      <c r="L15" s="114">
        <f t="shared" si="1"/>
        <v>-4084</v>
      </c>
      <c r="M15" s="200"/>
    </row>
    <row r="16" spans="1:13" s="204" customFormat="1" ht="9.75" customHeight="1">
      <c r="A16" s="203" t="s">
        <v>156</v>
      </c>
      <c r="B16" s="203"/>
      <c r="C16" s="54">
        <v>0</v>
      </c>
      <c r="D16" s="202">
        <v>0</v>
      </c>
      <c r="E16" s="202">
        <v>0</v>
      </c>
      <c r="F16" s="202">
        <v>0</v>
      </c>
      <c r="G16" s="202">
        <v>-1465</v>
      </c>
      <c r="H16" s="195">
        <f t="shared" si="0"/>
        <v>-1465</v>
      </c>
      <c r="I16" s="63"/>
      <c r="J16" s="94">
        <v>-40</v>
      </c>
      <c r="K16" s="63"/>
      <c r="L16" s="114">
        <f t="shared" si="1"/>
        <v>-1505</v>
      </c>
      <c r="M16" s="200"/>
    </row>
    <row r="17" spans="1:13" s="3" customFormat="1" ht="9.75" customHeight="1">
      <c r="A17" s="165" t="s">
        <v>171</v>
      </c>
      <c r="B17" s="183"/>
      <c r="C17" s="54">
        <v>0</v>
      </c>
      <c r="D17" s="202">
        <v>-2207</v>
      </c>
      <c r="E17" s="202">
        <v>-387</v>
      </c>
      <c r="F17" s="202">
        <v>0</v>
      </c>
      <c r="G17" s="202">
        <v>387</v>
      </c>
      <c r="H17" s="195">
        <f t="shared" si="0"/>
        <v>-2207</v>
      </c>
      <c r="I17" s="63"/>
      <c r="J17" s="94">
        <v>12</v>
      </c>
      <c r="K17" s="63"/>
      <c r="L17" s="114">
        <f t="shared" si="1"/>
        <v>-2195</v>
      </c>
      <c r="M17" s="200"/>
    </row>
    <row r="18" spans="1:13" s="21" customFormat="1" ht="9.75" customHeight="1">
      <c r="A18" s="205" t="s">
        <v>172</v>
      </c>
      <c r="B18" s="206"/>
      <c r="C18" s="58">
        <f t="shared" ref="C18:H18" si="2">C9+C10+C11+C12+C13+C14+C15+C16+C17</f>
        <v>0</v>
      </c>
      <c r="D18" s="207">
        <f t="shared" si="2"/>
        <v>5117</v>
      </c>
      <c r="E18" s="207">
        <f t="shared" si="2"/>
        <v>-2268</v>
      </c>
      <c r="F18" s="207">
        <f t="shared" si="2"/>
        <v>0</v>
      </c>
      <c r="G18" s="207">
        <f t="shared" si="2"/>
        <v>-1078</v>
      </c>
      <c r="H18" s="98">
        <f t="shared" si="2"/>
        <v>1771</v>
      </c>
      <c r="I18" s="208"/>
      <c r="J18" s="98">
        <f>J9+J10+J11+J12+J13+J14+J15+J16+J17</f>
        <v>-462</v>
      </c>
      <c r="K18" s="208"/>
      <c r="L18" s="98">
        <f>L9+L10+L11+L12+L13+L14+L15+L16+L17</f>
        <v>1309</v>
      </c>
      <c r="M18" s="208"/>
    </row>
    <row r="19" spans="1:13" s="3" customFormat="1" ht="9.75" customHeight="1">
      <c r="A19" s="183"/>
      <c r="B19" s="183"/>
      <c r="C19" s="54"/>
      <c r="D19" s="202"/>
      <c r="E19" s="202"/>
      <c r="F19" s="202"/>
      <c r="G19" s="202"/>
      <c r="H19" s="114"/>
      <c r="I19" s="200"/>
      <c r="J19" s="94"/>
      <c r="K19" s="200"/>
      <c r="L19" s="114"/>
      <c r="M19" s="200"/>
    </row>
    <row r="20" spans="1:13" s="21" customFormat="1" ht="9.75" customHeight="1">
      <c r="A20" s="198" t="s">
        <v>160</v>
      </c>
      <c r="B20" s="194"/>
      <c r="C20" s="199">
        <f t="shared" ref="C20:H20" si="3">C7+C18</f>
        <v>0</v>
      </c>
      <c r="D20" s="195">
        <f t="shared" si="3"/>
        <v>5117</v>
      </c>
      <c r="E20" s="195">
        <f t="shared" si="3"/>
        <v>-2268</v>
      </c>
      <c r="F20" s="195">
        <f t="shared" si="3"/>
        <v>0</v>
      </c>
      <c r="G20" s="195">
        <f t="shared" si="3"/>
        <v>5411</v>
      </c>
      <c r="H20" s="114">
        <f t="shared" si="3"/>
        <v>8260</v>
      </c>
      <c r="I20" s="200"/>
      <c r="J20" s="114">
        <f>J7+J18</f>
        <v>765</v>
      </c>
      <c r="K20" s="200"/>
      <c r="L20" s="114">
        <f>L7+L18</f>
        <v>9025</v>
      </c>
      <c r="M20" s="200"/>
    </row>
    <row r="21" spans="1:13" s="3" customFormat="1" ht="9.75" customHeight="1">
      <c r="A21" s="183"/>
      <c r="B21" s="183"/>
      <c r="C21" s="54"/>
      <c r="D21" s="202"/>
      <c r="E21" s="202"/>
      <c r="F21" s="202"/>
      <c r="G21" s="202"/>
      <c r="H21" s="114"/>
      <c r="I21" s="200"/>
      <c r="J21" s="94"/>
      <c r="K21" s="200"/>
      <c r="L21" s="114"/>
      <c r="M21" s="200"/>
    </row>
    <row r="22" spans="1:13" s="3" customFormat="1" ht="9.75" customHeight="1">
      <c r="A22" s="183" t="s">
        <v>82</v>
      </c>
      <c r="B22" s="183"/>
      <c r="C22" s="54">
        <v>0</v>
      </c>
      <c r="D22" s="202">
        <v>0</v>
      </c>
      <c r="E22" s="202">
        <v>0</v>
      </c>
      <c r="F22" s="202">
        <v>0</v>
      </c>
      <c r="G22" s="94">
        <v>-3623</v>
      </c>
      <c r="H22" s="114">
        <f t="shared" ref="H22:H28" si="4">SUM(C22:G22)</f>
        <v>-3623</v>
      </c>
      <c r="I22" s="200"/>
      <c r="J22" s="94">
        <v>-1675</v>
      </c>
      <c r="K22" s="200"/>
      <c r="L22" s="114">
        <f t="shared" ref="L22:L28" si="5">+H22+J22</f>
        <v>-5298</v>
      </c>
      <c r="M22" s="200"/>
    </row>
    <row r="23" spans="1:13" s="3" customFormat="1" ht="9.75" customHeight="1">
      <c r="A23" s="203" t="s">
        <v>173</v>
      </c>
      <c r="B23" s="203"/>
      <c r="C23" s="54">
        <v>0</v>
      </c>
      <c r="D23" s="202">
        <v>0</v>
      </c>
      <c r="E23" s="202">
        <v>0</v>
      </c>
      <c r="F23" s="202">
        <v>0</v>
      </c>
      <c r="G23" s="202">
        <v>0</v>
      </c>
      <c r="H23" s="195">
        <f t="shared" si="4"/>
        <v>0</v>
      </c>
      <c r="I23" s="200"/>
      <c r="J23" s="94">
        <v>-1</v>
      </c>
      <c r="K23" s="200"/>
      <c r="L23" s="209">
        <f t="shared" si="5"/>
        <v>-1</v>
      </c>
      <c r="M23" s="200"/>
    </row>
    <row r="24" spans="1:13" s="3" customFormat="1" ht="9.75" customHeight="1">
      <c r="A24" s="203" t="s">
        <v>174</v>
      </c>
      <c r="B24" s="203"/>
      <c r="C24" s="54">
        <v>0</v>
      </c>
      <c r="D24" s="202">
        <v>0</v>
      </c>
      <c r="E24" s="202">
        <v>0</v>
      </c>
      <c r="F24" s="202">
        <v>0</v>
      </c>
      <c r="G24" s="202">
        <v>0</v>
      </c>
      <c r="H24" s="195">
        <f t="shared" si="4"/>
        <v>0</v>
      </c>
      <c r="I24" s="200"/>
      <c r="J24" s="94">
        <v>0</v>
      </c>
      <c r="K24" s="200"/>
      <c r="L24" s="114">
        <f t="shared" si="5"/>
        <v>0</v>
      </c>
      <c r="M24" s="200"/>
    </row>
    <row r="25" spans="1:13" s="3" customFormat="1" ht="9.75" customHeight="1">
      <c r="A25" s="203" t="s">
        <v>175</v>
      </c>
      <c r="B25" s="203"/>
      <c r="C25" s="54">
        <v>0</v>
      </c>
      <c r="D25" s="202">
        <v>0</v>
      </c>
      <c r="E25" s="202">
        <v>0</v>
      </c>
      <c r="F25" s="202">
        <v>0</v>
      </c>
      <c r="G25" s="202">
        <v>0</v>
      </c>
      <c r="H25" s="195">
        <f t="shared" si="4"/>
        <v>0</v>
      </c>
      <c r="I25" s="200"/>
      <c r="J25" s="94">
        <v>0</v>
      </c>
      <c r="K25" s="200"/>
      <c r="L25" s="114">
        <f t="shared" si="5"/>
        <v>0</v>
      </c>
      <c r="M25" s="200"/>
    </row>
    <row r="26" spans="1:13" s="3" customFormat="1" ht="9.75" customHeight="1" collapsed="1">
      <c r="A26" s="183" t="s">
        <v>176</v>
      </c>
      <c r="B26" s="183"/>
      <c r="C26" s="54">
        <v>0</v>
      </c>
      <c r="D26" s="202">
        <v>0</v>
      </c>
      <c r="E26" s="202">
        <v>0</v>
      </c>
      <c r="F26" s="202">
        <v>0</v>
      </c>
      <c r="G26" s="94">
        <v>0</v>
      </c>
      <c r="H26" s="195">
        <f t="shared" si="4"/>
        <v>0</v>
      </c>
      <c r="I26" s="200"/>
      <c r="J26" s="94">
        <v>-829</v>
      </c>
      <c r="K26" s="200"/>
      <c r="L26" s="114">
        <f t="shared" si="5"/>
        <v>-829</v>
      </c>
      <c r="M26" s="200"/>
    </row>
    <row r="27" spans="1:13" s="3" customFormat="1" ht="9.75" customHeight="1">
      <c r="A27" s="203" t="s">
        <v>177</v>
      </c>
      <c r="B27" s="203"/>
      <c r="C27" s="72">
        <v>0</v>
      </c>
      <c r="D27" s="94">
        <v>0</v>
      </c>
      <c r="E27" s="94">
        <v>0</v>
      </c>
      <c r="F27" s="94">
        <v>0</v>
      </c>
      <c r="G27" s="94">
        <v>0</v>
      </c>
      <c r="H27" s="114">
        <f>SUM(C27:G27)</f>
        <v>0</v>
      </c>
      <c r="I27" s="196"/>
      <c r="J27" s="94">
        <v>-227</v>
      </c>
      <c r="K27" s="196"/>
      <c r="L27" s="114">
        <f>+H27+J27</f>
        <v>-227</v>
      </c>
      <c r="M27" s="196"/>
    </row>
    <row r="28" spans="1:13" s="3" customFormat="1" ht="9.75" customHeight="1" collapsed="1">
      <c r="A28" s="183" t="s">
        <v>63</v>
      </c>
      <c r="B28" s="183"/>
      <c r="C28" s="54">
        <v>0</v>
      </c>
      <c r="D28" s="202">
        <v>0</v>
      </c>
      <c r="E28" s="202">
        <v>0</v>
      </c>
      <c r="F28" s="202">
        <v>0</v>
      </c>
      <c r="G28" s="94">
        <v>-544</v>
      </c>
      <c r="H28" s="114">
        <f t="shared" si="4"/>
        <v>-544</v>
      </c>
      <c r="I28" s="200"/>
      <c r="J28" s="94">
        <v>544</v>
      </c>
      <c r="K28" s="200"/>
      <c r="L28" s="114">
        <f t="shared" si="5"/>
        <v>0</v>
      </c>
      <c r="M28" s="200"/>
    </row>
    <row r="29" spans="1:13" s="3" customFormat="1" ht="9.75" customHeight="1">
      <c r="A29" s="205" t="s">
        <v>178</v>
      </c>
      <c r="B29" s="210"/>
      <c r="C29" s="98">
        <f t="shared" ref="C29:H29" si="6">C22+C23+C24+C25+C26+C27+C28</f>
        <v>0</v>
      </c>
      <c r="D29" s="207">
        <f t="shared" si="6"/>
        <v>0</v>
      </c>
      <c r="E29" s="207">
        <f t="shared" si="6"/>
        <v>0</v>
      </c>
      <c r="F29" s="207">
        <f t="shared" si="6"/>
        <v>0</v>
      </c>
      <c r="G29" s="98">
        <f t="shared" si="6"/>
        <v>-4167</v>
      </c>
      <c r="H29" s="98">
        <f t="shared" si="6"/>
        <v>-4167</v>
      </c>
      <c r="I29" s="172"/>
      <c r="J29" s="98">
        <f>J22+J23+J24+J25+J26+J27+J28</f>
        <v>-2188</v>
      </c>
      <c r="K29" s="99"/>
      <c r="L29" s="98">
        <f>L22+L23+L24+L25+L26+L27+L28</f>
        <v>-6355</v>
      </c>
      <c r="M29" s="172"/>
    </row>
    <row r="30" spans="1:13" s="3" customFormat="1" ht="9.75" customHeight="1">
      <c r="A30" s="183"/>
      <c r="B30" s="183"/>
      <c r="C30" s="72"/>
      <c r="D30" s="94"/>
      <c r="E30" s="94"/>
      <c r="F30" s="94"/>
      <c r="G30" s="94"/>
      <c r="H30" s="94"/>
      <c r="I30" s="196"/>
      <c r="J30" s="94"/>
      <c r="K30" s="196"/>
      <c r="L30" s="197"/>
      <c r="M30" s="196"/>
    </row>
    <row r="31" spans="1:13" s="3" customFormat="1" collapsed="1">
      <c r="A31" s="206" t="s">
        <v>179</v>
      </c>
      <c r="B31" s="206"/>
      <c r="C31" s="98">
        <f t="shared" ref="C31:H31" si="7">C5+C20+C29</f>
        <v>6585</v>
      </c>
      <c r="D31" s="207">
        <f t="shared" si="7"/>
        <v>1970</v>
      </c>
      <c r="E31" s="207">
        <f t="shared" si="7"/>
        <v>1606</v>
      </c>
      <c r="F31" s="207">
        <f t="shared" si="7"/>
        <v>0</v>
      </c>
      <c r="G31" s="98">
        <f t="shared" si="7"/>
        <v>87563</v>
      </c>
      <c r="H31" s="98">
        <f t="shared" si="7"/>
        <v>97724</v>
      </c>
      <c r="I31" s="172"/>
      <c r="J31" s="98">
        <f>J5+J20+J29</f>
        <v>13468</v>
      </c>
      <c r="K31" s="99">
        <v>1</v>
      </c>
      <c r="L31" s="98">
        <f>L5+L20+L29</f>
        <v>111192</v>
      </c>
      <c r="M31" s="172"/>
    </row>
    <row r="32" spans="1:13" s="3" customFormat="1" ht="59.25" customHeight="1">
      <c r="A32" s="70"/>
      <c r="B32" s="70"/>
      <c r="C32" s="283" t="s">
        <v>20</v>
      </c>
      <c r="D32" s="283"/>
      <c r="E32" s="283"/>
      <c r="F32" s="283"/>
      <c r="G32" s="283"/>
      <c r="H32" s="283"/>
      <c r="I32" s="68"/>
      <c r="J32" s="211" t="s">
        <v>162</v>
      </c>
      <c r="K32" s="212"/>
      <c r="L32" s="211" t="s">
        <v>163</v>
      </c>
      <c r="M32" s="212"/>
    </row>
    <row r="33" spans="1:13" s="21" customFormat="1" ht="35.25" customHeight="1">
      <c r="A33" s="67" t="s">
        <v>33</v>
      </c>
      <c r="B33" s="67"/>
      <c r="C33" s="213" t="s">
        <v>164</v>
      </c>
      <c r="D33" s="214" t="s">
        <v>165</v>
      </c>
      <c r="E33" s="214" t="s">
        <v>166</v>
      </c>
      <c r="F33" s="214" t="s">
        <v>167</v>
      </c>
      <c r="G33" s="214" t="s">
        <v>168</v>
      </c>
      <c r="H33" s="215" t="s">
        <v>48</v>
      </c>
      <c r="I33" s="216"/>
      <c r="J33" s="217"/>
      <c r="K33" s="216"/>
      <c r="L33" s="218"/>
      <c r="M33" s="216"/>
    </row>
    <row r="34" spans="1:13" s="21" customFormat="1" ht="11.85" customHeight="1">
      <c r="A34" s="11" t="s">
        <v>180</v>
      </c>
      <c r="B34" s="11"/>
      <c r="C34" s="176">
        <v>6585</v>
      </c>
      <c r="D34" s="176">
        <v>450</v>
      </c>
      <c r="E34" s="176">
        <v>2466</v>
      </c>
      <c r="F34" s="219">
        <v>0</v>
      </c>
      <c r="G34" s="176">
        <v>78595</v>
      </c>
      <c r="H34" s="176">
        <f>SUM(C34:G34)</f>
        <v>88096</v>
      </c>
      <c r="I34" s="220"/>
      <c r="J34" s="176">
        <v>15501</v>
      </c>
      <c r="K34" s="220"/>
      <c r="L34" s="176">
        <f>+H34+J34</f>
        <v>103597</v>
      </c>
      <c r="M34" s="220"/>
    </row>
    <row r="35" spans="1:13" s="3" customFormat="1" ht="5.25" customHeight="1">
      <c r="A35" s="194"/>
      <c r="B35" s="11"/>
      <c r="C35" s="221"/>
      <c r="D35" s="95"/>
      <c r="E35" s="95"/>
      <c r="F35" s="95"/>
      <c r="G35" s="95"/>
      <c r="H35" s="116"/>
      <c r="I35" s="222"/>
      <c r="J35" s="95"/>
      <c r="K35" s="222"/>
      <c r="L35" s="223"/>
      <c r="M35" s="222"/>
    </row>
    <row r="36" spans="1:13" s="3" customFormat="1" ht="11.25" customHeight="1">
      <c r="A36" s="224" t="s">
        <v>19</v>
      </c>
      <c r="B36" s="11"/>
      <c r="C36" s="221">
        <v>0</v>
      </c>
      <c r="D36" s="95">
        <v>0</v>
      </c>
      <c r="E36" s="95">
        <v>0</v>
      </c>
      <c r="F36" s="95">
        <v>0</v>
      </c>
      <c r="G36" s="95">
        <v>13173</v>
      </c>
      <c r="H36" s="116">
        <f>SUM(C36:G36)</f>
        <v>13173</v>
      </c>
      <c r="I36" s="222"/>
      <c r="J36" s="95">
        <v>1688</v>
      </c>
      <c r="K36" s="222"/>
      <c r="L36" s="223">
        <f>+H36+J36</f>
        <v>14861</v>
      </c>
      <c r="M36" s="222"/>
    </row>
    <row r="37" spans="1:13" s="3" customFormat="1" ht="5.25" customHeight="1">
      <c r="A37" s="194"/>
      <c r="B37" s="11"/>
      <c r="C37" s="221"/>
      <c r="D37" s="95"/>
      <c r="E37" s="95"/>
      <c r="F37" s="95"/>
      <c r="G37" s="95"/>
      <c r="H37" s="116"/>
      <c r="I37" s="222"/>
      <c r="J37" s="95"/>
      <c r="K37" s="222"/>
      <c r="L37" s="223"/>
      <c r="M37" s="222"/>
    </row>
    <row r="38" spans="1:13" s="3" customFormat="1" ht="11.25" customHeight="1">
      <c r="A38" s="165" t="s">
        <v>148</v>
      </c>
      <c r="B38" s="11"/>
      <c r="C38" s="221">
        <v>0</v>
      </c>
      <c r="D38" s="95">
        <v>181</v>
      </c>
      <c r="E38" s="95">
        <v>0</v>
      </c>
      <c r="F38" s="95">
        <v>0</v>
      </c>
      <c r="G38" s="95">
        <v>0</v>
      </c>
      <c r="H38" s="116">
        <f t="shared" ref="H38:H46" si="8">SUM(C38:G38)</f>
        <v>181</v>
      </c>
      <c r="I38" s="222"/>
      <c r="J38" s="95">
        <v>0</v>
      </c>
      <c r="K38" s="222"/>
      <c r="L38" s="223">
        <f t="shared" ref="L38:L46" si="9">+H38+J38</f>
        <v>181</v>
      </c>
      <c r="M38" s="222"/>
    </row>
    <row r="39" spans="1:13" s="3" customFormat="1" ht="11.25" customHeight="1">
      <c r="A39" s="165" t="s">
        <v>149</v>
      </c>
      <c r="B39" s="11"/>
      <c r="C39" s="221">
        <v>0</v>
      </c>
      <c r="D39" s="95">
        <v>-5624</v>
      </c>
      <c r="E39" s="95">
        <v>0</v>
      </c>
      <c r="F39" s="95">
        <v>0</v>
      </c>
      <c r="G39" s="95">
        <v>0</v>
      </c>
      <c r="H39" s="116">
        <f t="shared" si="8"/>
        <v>-5624</v>
      </c>
      <c r="I39" s="222"/>
      <c r="J39" s="95">
        <v>-17</v>
      </c>
      <c r="K39" s="222"/>
      <c r="L39" s="223">
        <f t="shared" si="9"/>
        <v>-5641</v>
      </c>
      <c r="M39" s="222"/>
    </row>
    <row r="40" spans="1:13" s="3" customFormat="1" ht="11.25" customHeight="1">
      <c r="A40" s="165" t="s">
        <v>150</v>
      </c>
      <c r="B40" s="11"/>
      <c r="C40" s="221">
        <v>0</v>
      </c>
      <c r="D40" s="95">
        <v>-34</v>
      </c>
      <c r="E40" s="95">
        <v>0</v>
      </c>
      <c r="F40" s="95">
        <v>0</v>
      </c>
      <c r="G40" s="95">
        <v>0</v>
      </c>
      <c r="H40" s="116">
        <f t="shared" si="8"/>
        <v>-34</v>
      </c>
      <c r="I40" s="222"/>
      <c r="J40" s="95">
        <v>0</v>
      </c>
      <c r="K40" s="222"/>
      <c r="L40" s="223">
        <f t="shared" si="9"/>
        <v>-34</v>
      </c>
      <c r="M40" s="222"/>
    </row>
    <row r="41" spans="1:13" s="3" customFormat="1" ht="11.25" customHeight="1">
      <c r="A41" s="203" t="s">
        <v>151</v>
      </c>
      <c r="B41" s="11"/>
      <c r="C41" s="221">
        <v>0</v>
      </c>
      <c r="D41" s="95">
        <v>0</v>
      </c>
      <c r="E41" s="95">
        <v>-1275</v>
      </c>
      <c r="F41" s="95">
        <v>0</v>
      </c>
      <c r="G41" s="95">
        <v>0</v>
      </c>
      <c r="H41" s="116">
        <f t="shared" si="8"/>
        <v>-1275</v>
      </c>
      <c r="I41" s="222"/>
      <c r="J41" s="95">
        <v>0</v>
      </c>
      <c r="K41" s="222"/>
      <c r="L41" s="223">
        <f t="shared" si="9"/>
        <v>-1275</v>
      </c>
      <c r="M41" s="222"/>
    </row>
    <row r="42" spans="1:13" s="3" customFormat="1" ht="9.75" customHeight="1">
      <c r="A42" s="203" t="s">
        <v>152</v>
      </c>
      <c r="B42" s="11"/>
      <c r="C42" s="221">
        <v>0</v>
      </c>
      <c r="D42" s="95">
        <v>0</v>
      </c>
      <c r="E42" s="95">
        <v>-94</v>
      </c>
      <c r="F42" s="95">
        <v>0</v>
      </c>
      <c r="G42" s="95">
        <v>0</v>
      </c>
      <c r="H42" s="116">
        <f t="shared" si="8"/>
        <v>-94</v>
      </c>
      <c r="I42" s="222"/>
      <c r="J42" s="95">
        <v>0</v>
      </c>
      <c r="K42" s="222"/>
      <c r="L42" s="223">
        <f t="shared" si="9"/>
        <v>-94</v>
      </c>
      <c r="M42" s="222"/>
    </row>
    <row r="43" spans="1:13" s="3" customFormat="1" ht="9.75" customHeight="1">
      <c r="A43" s="165" t="s">
        <v>170</v>
      </c>
      <c r="B43" s="11"/>
      <c r="C43" s="221">
        <v>0</v>
      </c>
      <c r="D43" s="95">
        <v>0</v>
      </c>
      <c r="E43" s="95">
        <v>0</v>
      </c>
      <c r="F43" s="95">
        <v>0</v>
      </c>
      <c r="G43" s="95">
        <v>0</v>
      </c>
      <c r="H43" s="116">
        <f t="shared" si="8"/>
        <v>0</v>
      </c>
      <c r="I43" s="222"/>
      <c r="J43" s="95">
        <v>0</v>
      </c>
      <c r="K43" s="222"/>
      <c r="L43" s="223">
        <f t="shared" si="9"/>
        <v>0</v>
      </c>
      <c r="M43" s="222"/>
    </row>
    <row r="44" spans="1:13" s="3" customFormat="1" ht="9.75" customHeight="1" collapsed="1">
      <c r="A44" s="203" t="s">
        <v>89</v>
      </c>
      <c r="B44" s="11"/>
      <c r="C44" s="221">
        <v>0</v>
      </c>
      <c r="D44" s="95">
        <v>0</v>
      </c>
      <c r="E44" s="95">
        <v>2504</v>
      </c>
      <c r="F44" s="95">
        <v>0</v>
      </c>
      <c r="G44" s="95">
        <v>0</v>
      </c>
      <c r="H44" s="116">
        <f t="shared" si="8"/>
        <v>2504</v>
      </c>
      <c r="I44" s="222"/>
      <c r="J44" s="95">
        <v>224</v>
      </c>
      <c r="K44" s="222"/>
      <c r="L44" s="223">
        <f t="shared" si="9"/>
        <v>2728</v>
      </c>
      <c r="M44" s="222"/>
    </row>
    <row r="45" spans="1:13" s="3" customFormat="1" ht="11.25" customHeight="1">
      <c r="A45" s="203" t="s">
        <v>156</v>
      </c>
      <c r="B45" s="11"/>
      <c r="C45" s="221">
        <v>0</v>
      </c>
      <c r="D45" s="95">
        <v>0</v>
      </c>
      <c r="E45" s="95">
        <v>0</v>
      </c>
      <c r="F45" s="95">
        <v>0</v>
      </c>
      <c r="G45" s="95">
        <v>-4443</v>
      </c>
      <c r="H45" s="116">
        <f t="shared" si="8"/>
        <v>-4443</v>
      </c>
      <c r="I45" s="222"/>
      <c r="J45" s="95">
        <v>-134</v>
      </c>
      <c r="K45" s="222"/>
      <c r="L45" s="223">
        <f t="shared" si="9"/>
        <v>-4577</v>
      </c>
      <c r="M45" s="222"/>
    </row>
    <row r="46" spans="1:13" s="3" customFormat="1" ht="11.25" customHeight="1">
      <c r="A46" s="165" t="s">
        <v>171</v>
      </c>
      <c r="B46" s="11"/>
      <c r="C46" s="221">
        <v>0</v>
      </c>
      <c r="D46" s="95">
        <v>1880</v>
      </c>
      <c r="E46" s="95">
        <v>273</v>
      </c>
      <c r="F46" s="95">
        <v>0</v>
      </c>
      <c r="G46" s="95">
        <v>1216</v>
      </c>
      <c r="H46" s="116">
        <f t="shared" si="8"/>
        <v>3369</v>
      </c>
      <c r="I46" s="222"/>
      <c r="J46" s="95">
        <v>32</v>
      </c>
      <c r="K46" s="222"/>
      <c r="L46" s="223">
        <f t="shared" si="9"/>
        <v>3401</v>
      </c>
      <c r="M46" s="222"/>
    </row>
    <row r="47" spans="1:13" s="3" customFormat="1" ht="11.25" customHeight="1">
      <c r="A47" s="205" t="s">
        <v>172</v>
      </c>
      <c r="B47" s="57"/>
      <c r="C47" s="225">
        <f t="shared" ref="C47:H47" si="10">C38+C39+C40+C41+C42+C43+C44+C45+C46</f>
        <v>0</v>
      </c>
      <c r="D47" s="226">
        <f t="shared" si="10"/>
        <v>-3597</v>
      </c>
      <c r="E47" s="226">
        <f t="shared" si="10"/>
        <v>1408</v>
      </c>
      <c r="F47" s="226">
        <f t="shared" si="10"/>
        <v>0</v>
      </c>
      <c r="G47" s="226">
        <f t="shared" si="10"/>
        <v>-3227</v>
      </c>
      <c r="H47" s="226">
        <f t="shared" si="10"/>
        <v>-5416</v>
      </c>
      <c r="I47" s="227"/>
      <c r="J47" s="226">
        <f>J38+J39+J40+J41+J42+J43+J44+J45+J46</f>
        <v>105</v>
      </c>
      <c r="K47" s="227"/>
      <c r="L47" s="228">
        <f>L38+L39+L40+L41+L42+L43+L44+L45+L46</f>
        <v>-5311</v>
      </c>
      <c r="M47" s="227"/>
    </row>
    <row r="48" spans="1:13" s="3" customFormat="1" ht="11.25" customHeight="1">
      <c r="A48" s="183"/>
      <c r="B48" s="11"/>
      <c r="C48" s="221"/>
      <c r="D48" s="95"/>
      <c r="E48" s="95"/>
      <c r="F48" s="95"/>
      <c r="G48" s="95"/>
      <c r="H48" s="116"/>
      <c r="I48" s="222"/>
      <c r="J48" s="95"/>
      <c r="K48" s="222"/>
      <c r="L48" s="223"/>
      <c r="M48" s="222"/>
    </row>
    <row r="49" spans="1:13" s="3" customFormat="1" ht="11.25" customHeight="1">
      <c r="A49" s="198" t="s">
        <v>160</v>
      </c>
      <c r="B49" s="11"/>
      <c r="C49" s="229">
        <f t="shared" ref="C49:H49" si="11">C36+C47</f>
        <v>0</v>
      </c>
      <c r="D49" s="116">
        <f t="shared" si="11"/>
        <v>-3597</v>
      </c>
      <c r="E49" s="116">
        <f t="shared" si="11"/>
        <v>1408</v>
      </c>
      <c r="F49" s="116">
        <f t="shared" si="11"/>
        <v>0</v>
      </c>
      <c r="G49" s="116">
        <f t="shared" si="11"/>
        <v>9946</v>
      </c>
      <c r="H49" s="116">
        <f t="shared" si="11"/>
        <v>7757</v>
      </c>
      <c r="I49" s="230"/>
      <c r="J49" s="116">
        <f>J36+J47</f>
        <v>1793</v>
      </c>
      <c r="K49" s="222"/>
      <c r="L49" s="223">
        <f>L36+L47</f>
        <v>9550</v>
      </c>
      <c r="M49" s="222"/>
    </row>
    <row r="50" spans="1:13" s="3" customFormat="1" ht="11.25" customHeight="1">
      <c r="A50" s="11"/>
      <c r="B50" s="11"/>
      <c r="C50" s="221"/>
      <c r="D50" s="95"/>
      <c r="E50" s="95"/>
      <c r="F50" s="95"/>
      <c r="G50" s="95"/>
      <c r="H50" s="116"/>
      <c r="I50" s="222"/>
      <c r="J50" s="95"/>
      <c r="K50" s="222"/>
      <c r="L50" s="223"/>
      <c r="M50" s="222"/>
    </row>
    <row r="51" spans="1:13" s="3" customFormat="1" ht="11.25" customHeight="1">
      <c r="A51" s="183" t="s">
        <v>82</v>
      </c>
      <c r="B51" s="70"/>
      <c r="C51" s="231">
        <v>0</v>
      </c>
      <c r="D51" s="231">
        <v>0</v>
      </c>
      <c r="E51" s="231">
        <v>0</v>
      </c>
      <c r="F51" s="232">
        <v>0</v>
      </c>
      <c r="G51" s="95">
        <v>-2000</v>
      </c>
      <c r="H51" s="116">
        <f t="shared" ref="H51:H57" si="12">SUM(C51:G51)</f>
        <v>-2000</v>
      </c>
      <c r="I51" s="178"/>
      <c r="J51" s="95">
        <v>-1714</v>
      </c>
      <c r="K51" s="178"/>
      <c r="L51" s="176">
        <f t="shared" ref="L51:L57" si="13">+H51+J51</f>
        <v>-3714</v>
      </c>
      <c r="M51" s="178"/>
    </row>
    <row r="52" spans="1:13" s="3" customFormat="1" ht="9.75" customHeight="1">
      <c r="A52" s="203" t="s">
        <v>181</v>
      </c>
      <c r="B52" s="45"/>
      <c r="C52" s="231">
        <v>0</v>
      </c>
      <c r="D52" s="231">
        <v>0</v>
      </c>
      <c r="E52" s="231">
        <v>0</v>
      </c>
      <c r="F52" s="231">
        <v>0</v>
      </c>
      <c r="G52" s="231">
        <v>0</v>
      </c>
      <c r="H52" s="219">
        <f t="shared" si="12"/>
        <v>0</v>
      </c>
      <c r="I52" s="230"/>
      <c r="J52" s="102">
        <v>30</v>
      </c>
      <c r="K52" s="230"/>
      <c r="L52" s="176">
        <f t="shared" si="13"/>
        <v>30</v>
      </c>
      <c r="M52" s="230"/>
    </row>
    <row r="53" spans="1:13" s="3" customFormat="1" ht="9.75" customHeight="1">
      <c r="A53" s="203" t="s">
        <v>174</v>
      </c>
      <c r="B53" s="45"/>
      <c r="C53" s="221">
        <v>0</v>
      </c>
      <c r="D53" s="108">
        <v>0</v>
      </c>
      <c r="E53" s="108">
        <v>0</v>
      </c>
      <c r="F53" s="108">
        <v>0</v>
      </c>
      <c r="G53" s="108">
        <v>0</v>
      </c>
      <c r="H53" s="233">
        <f t="shared" si="12"/>
        <v>0</v>
      </c>
      <c r="I53" s="230"/>
      <c r="J53" s="95">
        <v>0</v>
      </c>
      <c r="K53" s="230"/>
      <c r="L53" s="116">
        <f t="shared" si="13"/>
        <v>0</v>
      </c>
      <c r="M53" s="230"/>
    </row>
    <row r="54" spans="1:13" s="3" customFormat="1" ht="9.75" customHeight="1">
      <c r="A54" s="203" t="s">
        <v>175</v>
      </c>
      <c r="B54" s="45"/>
      <c r="C54" s="231">
        <v>0</v>
      </c>
      <c r="D54" s="231">
        <v>0</v>
      </c>
      <c r="E54" s="231">
        <v>0</v>
      </c>
      <c r="F54" s="231">
        <v>0</v>
      </c>
      <c r="G54" s="231">
        <v>0</v>
      </c>
      <c r="H54" s="219">
        <f t="shared" si="12"/>
        <v>0</v>
      </c>
      <c r="I54" s="230"/>
      <c r="J54" s="102">
        <v>0</v>
      </c>
      <c r="K54" s="230"/>
      <c r="L54" s="176">
        <f t="shared" si="13"/>
        <v>0</v>
      </c>
      <c r="M54" s="230"/>
    </row>
    <row r="55" spans="1:13" s="3" customFormat="1" ht="9.75" customHeight="1" collapsed="1">
      <c r="A55" s="183" t="s">
        <v>176</v>
      </c>
      <c r="B55" s="70"/>
      <c r="C55" s="231">
        <v>0</v>
      </c>
      <c r="D55" s="231">
        <v>0</v>
      </c>
      <c r="E55" s="231">
        <v>0</v>
      </c>
      <c r="F55" s="231">
        <v>0</v>
      </c>
      <c r="G55" s="231">
        <v>0</v>
      </c>
      <c r="H55" s="219">
        <f t="shared" si="12"/>
        <v>0</v>
      </c>
      <c r="I55" s="230"/>
      <c r="J55" s="102">
        <v>-1138</v>
      </c>
      <c r="K55" s="230"/>
      <c r="L55" s="176">
        <f t="shared" si="13"/>
        <v>-1138</v>
      </c>
      <c r="M55" s="230"/>
    </row>
    <row r="56" spans="1:13" s="3" customFormat="1" ht="9.75" customHeight="1">
      <c r="A56" s="203" t="s">
        <v>177</v>
      </c>
      <c r="B56" s="45"/>
      <c r="C56" s="44">
        <v>0</v>
      </c>
      <c r="D56" s="95">
        <v>0</v>
      </c>
      <c r="E56" s="95">
        <v>0</v>
      </c>
      <c r="F56" s="95">
        <v>0</v>
      </c>
      <c r="G56" s="95">
        <v>0</v>
      </c>
      <c r="H56" s="95">
        <f>SUM(C56:G56)</f>
        <v>0</v>
      </c>
      <c r="I56" s="222"/>
      <c r="J56" s="95">
        <v>197</v>
      </c>
      <c r="K56" s="222"/>
      <c r="L56" s="176">
        <f>+H56+J56</f>
        <v>197</v>
      </c>
      <c r="M56" s="222"/>
    </row>
    <row r="57" spans="1:13" s="3" customFormat="1" ht="9.75" customHeight="1" collapsed="1">
      <c r="A57" s="183" t="s">
        <v>63</v>
      </c>
      <c r="B57" s="70"/>
      <c r="C57" s="44">
        <v>0</v>
      </c>
      <c r="D57" s="95">
        <v>0</v>
      </c>
      <c r="E57" s="95">
        <v>0</v>
      </c>
      <c r="F57" s="95">
        <v>0</v>
      </c>
      <c r="G57" s="95">
        <v>-222</v>
      </c>
      <c r="H57" s="116">
        <f t="shared" si="12"/>
        <v>-222</v>
      </c>
      <c r="I57" s="222"/>
      <c r="J57" s="95">
        <v>222</v>
      </c>
      <c r="K57" s="222"/>
      <c r="L57" s="223">
        <f t="shared" si="13"/>
        <v>0</v>
      </c>
      <c r="M57" s="222"/>
    </row>
    <row r="58" spans="1:13" s="3" customFormat="1" ht="9.75" customHeight="1">
      <c r="A58" s="234" t="s">
        <v>178</v>
      </c>
      <c r="B58" s="103"/>
      <c r="C58" s="235">
        <f t="shared" ref="C58:H58" si="14">C51+C52+C53+C54+C55+C56+C57</f>
        <v>0</v>
      </c>
      <c r="D58" s="236">
        <f t="shared" si="14"/>
        <v>0</v>
      </c>
      <c r="E58" s="236">
        <f t="shared" si="14"/>
        <v>0</v>
      </c>
      <c r="F58" s="236">
        <f t="shared" si="14"/>
        <v>0</v>
      </c>
      <c r="G58" s="236">
        <f t="shared" si="14"/>
        <v>-2222</v>
      </c>
      <c r="H58" s="236">
        <f t="shared" si="14"/>
        <v>-2222</v>
      </c>
      <c r="I58" s="237"/>
      <c r="J58" s="236">
        <f>J51+J52+J53+J54+J55+J56+J57</f>
        <v>-2403</v>
      </c>
      <c r="K58" s="237"/>
      <c r="L58" s="238">
        <f>L51+L52+L53+L54+L55+L56+L57</f>
        <v>-4625</v>
      </c>
      <c r="M58" s="237"/>
    </row>
    <row r="59" spans="1:13" s="3" customFormat="1" ht="9.75" customHeight="1">
      <c r="A59" s="67"/>
      <c r="B59" s="67"/>
      <c r="C59" s="44"/>
      <c r="D59" s="102"/>
      <c r="E59" s="102"/>
      <c r="F59" s="102"/>
      <c r="G59" s="102"/>
      <c r="H59" s="176"/>
      <c r="I59" s="222"/>
      <c r="J59" s="102"/>
      <c r="K59" s="222"/>
      <c r="L59" s="223"/>
      <c r="M59" s="222"/>
    </row>
    <row r="60" spans="1:13" s="3" customFormat="1" collapsed="1">
      <c r="A60" s="57" t="s">
        <v>182</v>
      </c>
      <c r="B60" s="239"/>
      <c r="C60" s="226">
        <f t="shared" ref="C60:H60" si="15">C34+C49+C58</f>
        <v>6585</v>
      </c>
      <c r="D60" s="226">
        <f t="shared" si="15"/>
        <v>-3147</v>
      </c>
      <c r="E60" s="226">
        <f t="shared" si="15"/>
        <v>3874</v>
      </c>
      <c r="F60" s="226">
        <f t="shared" si="15"/>
        <v>0</v>
      </c>
      <c r="G60" s="226">
        <f t="shared" si="15"/>
        <v>86319</v>
      </c>
      <c r="H60" s="226">
        <f t="shared" si="15"/>
        <v>93631</v>
      </c>
      <c r="I60" s="240"/>
      <c r="J60" s="226">
        <f>J34+J49+J58</f>
        <v>14891</v>
      </c>
      <c r="K60" s="239">
        <v>1</v>
      </c>
      <c r="L60" s="226">
        <f>L34+L49+L58</f>
        <v>108522</v>
      </c>
      <c r="M60" s="239"/>
    </row>
    <row r="61" spans="1:13" s="3" customFormat="1" ht="11.85" customHeight="1">
      <c r="A61" s="70"/>
      <c r="B61" s="70"/>
      <c r="C61" s="44"/>
      <c r="D61" s="95"/>
      <c r="E61" s="95"/>
      <c r="F61" s="95"/>
      <c r="G61" s="95"/>
      <c r="H61" s="116"/>
      <c r="I61" s="222"/>
      <c r="J61" s="95"/>
      <c r="K61" s="222"/>
      <c r="L61" s="223"/>
      <c r="M61" s="222"/>
    </row>
    <row r="62" spans="1:13">
      <c r="A62" s="276" t="s">
        <v>184</v>
      </c>
    </row>
    <row r="63" spans="1:13">
      <c r="A63" s="276" t="s">
        <v>185</v>
      </c>
    </row>
  </sheetData>
  <mergeCells count="2">
    <mergeCell ref="C3:H3"/>
    <mergeCell ref="C32:H32"/>
  </mergeCells>
  <pageMargins left="0.7" right="0.7" top="0.78740157499999996" bottom="0.78740157499999996" header="0.3" footer="0.3"/>
  <pageSetup paperSize="8" scale="94" orientation="landscape" r:id="rId1"/>
  <headerFooter>
    <oddFooter>&amp;L&amp;1#&amp;"Arial"&amp;6&amp;K737373Confidentiality: C2 -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138</vt:i4>
      </vt:variant>
    </vt:vector>
  </HeadingPairs>
  <TitlesOfParts>
    <vt:vector size="143" baseType="lpstr">
      <vt:lpstr>Income statement</vt:lpstr>
      <vt:lpstr>Comprehensive income</vt:lpstr>
      <vt:lpstr>Balance sheet</vt:lpstr>
      <vt:lpstr>Cash flow statement</vt:lpstr>
      <vt:lpstr>Changes in equity</vt:lpstr>
      <vt:lpstr>'Balance sheet'!autofit_1</vt:lpstr>
      <vt:lpstr>'Cash flow statement'!autofit_1</vt:lpstr>
      <vt:lpstr>'Changes in equity'!autofit_1</vt:lpstr>
      <vt:lpstr>'Comprehensive income'!autofit_1</vt:lpstr>
      <vt:lpstr>autofit_1</vt:lpstr>
      <vt:lpstr>column_name_1</vt:lpstr>
      <vt:lpstr>column_name_2</vt:lpstr>
      <vt:lpstr>column_name_3</vt:lpstr>
      <vt:lpstr>column_name_4</vt:lpstr>
      <vt:lpstr>column_name_5</vt:lpstr>
      <vt:lpstr>column_name_6</vt:lpstr>
      <vt:lpstr>column_name_7</vt:lpstr>
      <vt:lpstr>column_name_8</vt:lpstr>
      <vt:lpstr>'Balance sheet'!lar_evenheader_1</vt:lpstr>
      <vt:lpstr>'Cash flow statement'!lar_evenheader_1</vt:lpstr>
      <vt:lpstr>'Changes in equity'!lar_evenheader_1</vt:lpstr>
      <vt:lpstr>'Comprehensive income'!lar_evenheader_1</vt:lpstr>
      <vt:lpstr>lar_evenheader_1</vt:lpstr>
      <vt:lpstr>lar_evenheader_2</vt:lpstr>
      <vt:lpstr>'Changes in equity'!lar_evenheader_3</vt:lpstr>
      <vt:lpstr>lar_evenheader_3</vt:lpstr>
      <vt:lpstr>'Changes in equity'!lar_evenheader_4</vt:lpstr>
      <vt:lpstr>'Changes in equity'!lar_evenheader_5</vt:lpstr>
      <vt:lpstr>'Changes in equity'!lar_evenheader_6</vt:lpstr>
      <vt:lpstr>'Changes in equity'!lar_evenheader_7</vt:lpstr>
      <vt:lpstr>'Balance sheet'!lar_highlight_1</vt:lpstr>
      <vt:lpstr>'Comprehensive income'!lar_highlight_1</vt:lpstr>
      <vt:lpstr>lar_highlight_1</vt:lpstr>
      <vt:lpstr>'Cash flow statement'!lar_highlight_3</vt:lpstr>
      <vt:lpstr>lar_highlight_4</vt:lpstr>
      <vt:lpstr>lar_highlight_5</vt:lpstr>
      <vt:lpstr>'Balance sheet'!lar_oddheader_1</vt:lpstr>
      <vt:lpstr>'Cash flow statement'!lar_oddheader_1</vt:lpstr>
      <vt:lpstr>'Changes in equity'!lar_oddheader_1</vt:lpstr>
      <vt:lpstr>'Comprehensive income'!lar_oddheader_1</vt:lpstr>
      <vt:lpstr>lar_oddheader_1</vt:lpstr>
      <vt:lpstr>'Changes in equity'!lar_oddheader_2</vt:lpstr>
      <vt:lpstr>lar_oddheader_2</vt:lpstr>
      <vt:lpstr>'Changes in equity'!lar_oddheader_3</vt:lpstr>
      <vt:lpstr>lar_oddheader_3</vt:lpstr>
      <vt:lpstr>'Balance sheet'!lar_subtotal_1</vt:lpstr>
      <vt:lpstr>'Changes in equity'!lar_subtotal_1</vt:lpstr>
      <vt:lpstr>'Comprehensive income'!lar_subtotal_1</vt:lpstr>
      <vt:lpstr>lar_subtotal_1</vt:lpstr>
      <vt:lpstr>'Balance sheet'!lar_subtotal_2</vt:lpstr>
      <vt:lpstr>'Cash flow statement'!lar_subtotal_2</vt:lpstr>
      <vt:lpstr>'Changes in equity'!lar_subtotal_2</vt:lpstr>
      <vt:lpstr>'Comprehensive income'!lar_subtotal_2</vt:lpstr>
      <vt:lpstr>lar_subtotal_2</vt:lpstr>
      <vt:lpstr>'Balance sheet'!lar_subtotal_3</vt:lpstr>
      <vt:lpstr>'Changes in equity'!lar_subtotal_3</vt:lpstr>
      <vt:lpstr>'Comprehensive income'!lar_subtotal_3</vt:lpstr>
      <vt:lpstr>lar_subtotal_3</vt:lpstr>
      <vt:lpstr>'Balance sheet'!lar_subtotal_4</vt:lpstr>
      <vt:lpstr>'Cash flow statement'!lar_subtotal_4</vt:lpstr>
      <vt:lpstr>'Changes in equity'!lar_subtotal_4</vt:lpstr>
      <vt:lpstr>'Comprehensive income'!lar_subtotal_4</vt:lpstr>
      <vt:lpstr>'Balance sheet'!lar_subtotal_5</vt:lpstr>
      <vt:lpstr>'Changes in equity'!lar_subtotal_5</vt:lpstr>
      <vt:lpstr>lar_subtotal_5</vt:lpstr>
      <vt:lpstr>'Balance sheet'!lar_subtotal_6</vt:lpstr>
      <vt:lpstr>'Cash flow statement'!lar_subtotal_6</vt:lpstr>
      <vt:lpstr>'Changes in equity'!lar_subtotal_6</vt:lpstr>
      <vt:lpstr>'Comprehensive income'!lar_subtotal_6</vt:lpstr>
      <vt:lpstr>'Comprehensive income'!lar_subtotal_7</vt:lpstr>
      <vt:lpstr>lar_subtotal_7</vt:lpstr>
      <vt:lpstr>lar_subtotal_8</vt:lpstr>
      <vt:lpstr>'Balance sheet'!lar_total_1</vt:lpstr>
      <vt:lpstr>'Cash flow statement'!lar_total_1</vt:lpstr>
      <vt:lpstr>'Changes in equity'!lar_total_1</vt:lpstr>
      <vt:lpstr>'Comprehensive income'!lar_total_1</vt:lpstr>
      <vt:lpstr>lar_total_1</vt:lpstr>
      <vt:lpstr>'Balance sheet'!lar_total_2</vt:lpstr>
      <vt:lpstr>'Cash flow statement'!lar_total_2</vt:lpstr>
      <vt:lpstr>'Changes in equity'!lar_total_2</vt:lpstr>
      <vt:lpstr>lar_total_2</vt:lpstr>
      <vt:lpstr>lar_total_24</vt:lpstr>
      <vt:lpstr>lar_total_25</vt:lpstr>
      <vt:lpstr>'Balance sheet'!lar_total_3</vt:lpstr>
      <vt:lpstr>'Cash flow statement'!lar_total_3</vt:lpstr>
      <vt:lpstr>'Changes in equity'!lar_total_3</vt:lpstr>
      <vt:lpstr>lar_total_3</vt:lpstr>
      <vt:lpstr>'Balance sheet'!lar_total_4</vt:lpstr>
      <vt:lpstr>'Cash flow statement'!lar_total_4</vt:lpstr>
      <vt:lpstr>'Changes in equity'!lar_total_4</vt:lpstr>
      <vt:lpstr>lar_total_4</vt:lpstr>
      <vt:lpstr>'Balance sheet'!lar_total_5</vt:lpstr>
      <vt:lpstr>'Changes in equity'!lar_total_5</vt:lpstr>
      <vt:lpstr>lar_total_5</vt:lpstr>
      <vt:lpstr>'Balance sheet'!lar_total_6</vt:lpstr>
      <vt:lpstr>'Cash flow statement'!lar_total_6</vt:lpstr>
      <vt:lpstr>'Changes in equity'!lar_total_6</vt:lpstr>
      <vt:lpstr>'Comprehensive income'!lar_total_6</vt:lpstr>
      <vt:lpstr>lar_total_6</vt:lpstr>
      <vt:lpstr>'Balance sheet'!lar_total_7</vt:lpstr>
      <vt:lpstr>'Cash flow statement'!lar_total_7</vt:lpstr>
      <vt:lpstr>lar_total_7</vt:lpstr>
      <vt:lpstr>'Balance sheet'!lar_total_8</vt:lpstr>
      <vt:lpstr>'Balance sheet'!name_1</vt:lpstr>
      <vt:lpstr>'Cash flow statement'!name_1</vt:lpstr>
      <vt:lpstr>'Changes in equity'!name_1</vt:lpstr>
      <vt:lpstr>'Comprehensive income'!name_1</vt:lpstr>
      <vt:lpstr>name_1</vt:lpstr>
      <vt:lpstr>'Balance sheet'!outarea</vt:lpstr>
      <vt:lpstr>'Comprehensive income'!outarea</vt:lpstr>
      <vt:lpstr>outarea</vt:lpstr>
      <vt:lpstr>outarea_cur_dl</vt:lpstr>
      <vt:lpstr>outarea_dl</vt:lpstr>
      <vt:lpstr>outarea_outarea_dl_2</vt:lpstr>
      <vt:lpstr>outarea_outarea_dl_3</vt:lpstr>
      <vt:lpstr>outarea_prev_dl</vt:lpstr>
      <vt:lpstr>'Balance sheet'!sn_title</vt:lpstr>
      <vt:lpstr>'Changes in equity'!sn_title</vt:lpstr>
      <vt:lpstr>sn_title</vt:lpstr>
      <vt:lpstr>'Balance sheet'!value_1_PACTUALYEAR01</vt:lpstr>
      <vt:lpstr>'Cash flow statement'!value_1_PACTUALYEAR01</vt:lpstr>
      <vt:lpstr>'Changes in equity'!value_1_PACTUALYEAR01</vt:lpstr>
      <vt:lpstr>'Comprehensive income'!value_1_PACTUALYEAR01</vt:lpstr>
      <vt:lpstr>value_1_PACTUALYEAR01</vt:lpstr>
      <vt:lpstr>'Balance sheet'!value_1_PPREVIOUSYEAR01</vt:lpstr>
      <vt:lpstr>'Cash flow statement'!value_1_PPREVIOUSYEAR01</vt:lpstr>
      <vt:lpstr>'Changes in equity'!value_1_PPREVIOUSYEAR01</vt:lpstr>
      <vt:lpstr>'Comprehensive income'!value_1_PPREVIOUSYEAR01</vt:lpstr>
      <vt:lpstr>value_1_PPREVIOUSYEAR01</vt:lpstr>
      <vt:lpstr>value_2_PACTUALYEAR01</vt:lpstr>
      <vt:lpstr>value_2_PPREVIOUSYEAR01</vt:lpstr>
      <vt:lpstr>value_3_PACTUALYEAR01</vt:lpstr>
      <vt:lpstr>value_3_PPREVIOUSYEAR01</vt:lpstr>
      <vt:lpstr>value_4_PACTUALYEAR01</vt:lpstr>
      <vt:lpstr>value_4_PPREVIOUSYEAR01</vt:lpstr>
      <vt:lpstr>value_5_PACTUALYEAR01</vt:lpstr>
      <vt:lpstr>value_5_PPREVIOUSYEAR01</vt:lpstr>
      <vt:lpstr>value_6_PACTUALYEAR01</vt:lpstr>
      <vt:lpstr>value_6_PPREVIOUSYEAR01</vt:lpstr>
      <vt:lpstr>value_7_PACTUALYEAR01</vt:lpstr>
      <vt:lpstr>value_7_PPREVIOUSYEAR01</vt:lpstr>
      <vt:lpstr>value_8_PACTUALYEAR01</vt:lpstr>
      <vt:lpstr>value_8_PPREVIOUSYEAR01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Paul, Olga</dc:creator>
  <cp:lastModifiedBy>Östlund Emmi (FTR)</cp:lastModifiedBy>
  <cp:lastPrinted>2014-05-28T11:12:23Z</cp:lastPrinted>
  <dcterms:created xsi:type="dcterms:W3CDTF">2014-05-23T06:38:49Z</dcterms:created>
  <dcterms:modified xsi:type="dcterms:W3CDTF">2021-03-24T06:30:19Z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31d30e-c018-4f72-ad4c-e56e9d03b1f0_Enabled">
    <vt:lpwstr>true</vt:lpwstr>
  </property>
  <property fmtid="{D5CDD505-2E9C-101B-9397-08002B2CF9AE}" pid="3" name="MSIP_Label_6431d30e-c018-4f72-ad4c-e56e9d03b1f0_SetDate">
    <vt:lpwstr>2020-11-30T09:43:26Z</vt:lpwstr>
  </property>
  <property fmtid="{D5CDD505-2E9C-101B-9397-08002B2CF9AE}" pid="4" name="MSIP_Label_6431d30e-c018-4f72-ad4c-e56e9d03b1f0_Method">
    <vt:lpwstr>Standard</vt:lpwstr>
  </property>
  <property fmtid="{D5CDD505-2E9C-101B-9397-08002B2CF9AE}" pid="5" name="MSIP_Label_6431d30e-c018-4f72-ad4c-e56e9d03b1f0_Name">
    <vt:lpwstr>6431d30e-c018-4f72-ad4c-e56e9d03b1f0</vt:lpwstr>
  </property>
  <property fmtid="{D5CDD505-2E9C-101B-9397-08002B2CF9AE}" pid="6" name="MSIP_Label_6431d30e-c018-4f72-ad4c-e56e9d03b1f0_SiteId">
    <vt:lpwstr>f8be18a6-f648-4a47-be73-86d6c5c6604d</vt:lpwstr>
  </property>
  <property fmtid="{D5CDD505-2E9C-101B-9397-08002B2CF9AE}" pid="7" name="MSIP_Label_6431d30e-c018-4f72-ad4c-e56e9d03b1f0_ActionId">
    <vt:lpwstr>b8feeb37-75cf-4ea5-bd35-fd92d3f2d972</vt:lpwstr>
  </property>
  <property fmtid="{D5CDD505-2E9C-101B-9397-08002B2CF9AE}" pid="8" name="MSIP_Label_6431d30e-c018-4f72-ad4c-e56e9d03b1f0_ContentBits">
    <vt:lpwstr>2</vt:lpwstr>
  </property>
</Properties>
</file>